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ediatrustonlinecom-my.sharepoint.com/personal/gk_intelligentbanker_com/Documents/Dokumente/Budgeting tool/"/>
    </mc:Choice>
  </mc:AlternateContent>
  <xr:revisionPtr revIDLastSave="1857" documentId="8_{2509C117-F33D-4EED-B5A5-7475CDC8E93E}" xr6:coauthVersionLast="47" xr6:coauthVersionMax="47" xr10:uidLastSave="{69DB017D-944A-477D-8A37-598E8590785A}"/>
  <bookViews>
    <workbookView xWindow="-120" yWindow="-120" windowWidth="29040" windowHeight="15720" tabRatio="743" xr2:uid="{1C0B965F-F7B6-4B2E-AA52-FAE7141F75F5}"/>
  </bookViews>
  <sheets>
    <sheet name="Fixes Budget" sheetId="1" r:id="rId1"/>
    <sheet name="Januar" sheetId="18" r:id="rId2"/>
    <sheet name="Februar" sheetId="33" r:id="rId3"/>
    <sheet name="März" sheetId="34" r:id="rId4"/>
    <sheet name="April" sheetId="43" r:id="rId5"/>
    <sheet name="Mai" sheetId="35" r:id="rId6"/>
    <sheet name="Juni" sheetId="36" r:id="rId7"/>
    <sheet name="Juli" sheetId="42" r:id="rId8"/>
    <sheet name="August" sheetId="41" r:id="rId9"/>
    <sheet name="September" sheetId="39" r:id="rId10"/>
    <sheet name="Oktober" sheetId="40" r:id="rId11"/>
    <sheet name="November" sheetId="37" r:id="rId12"/>
    <sheet name="Dezember" sheetId="44" r:id="rId13"/>
    <sheet name="BEISPIEL FIXES BUDGET" sheetId="46" r:id="rId14"/>
    <sheet name="BEISPIEL MONAT - ANLEITUNG" sheetId="45" r:id="rId15"/>
    <sheet name="Categories" sheetId="5" r:id="rId16"/>
  </sheets>
  <definedNames>
    <definedName name="BudgetCategories">Categories!$E$1:$E$8</definedName>
    <definedName name="Categories">Categories!$A$1:$A$6</definedName>
    <definedName name="Currencies">Categories!$H$1:$H$4</definedName>
    <definedName name="GainLoss">Categories!$C$1:$C$2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G36" i="1"/>
  <c r="G26" i="1"/>
  <c r="G27" i="1"/>
  <c r="G28" i="1"/>
  <c r="G29" i="1"/>
  <c r="G30" i="1"/>
  <c r="G31" i="1"/>
  <c r="G32" i="1"/>
  <c r="G33" i="1"/>
  <c r="G34" i="1"/>
  <c r="G3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G7" i="1"/>
  <c r="C36" i="1"/>
  <c r="C32" i="1"/>
  <c r="C33" i="1"/>
  <c r="C34" i="1"/>
  <c r="C35" i="1"/>
  <c r="C31" i="1"/>
  <c r="C30" i="1"/>
  <c r="C25" i="1"/>
  <c r="C19" i="1"/>
  <c r="C20" i="1"/>
  <c r="C21" i="1"/>
  <c r="C22" i="1"/>
  <c r="C23" i="1"/>
  <c r="C24" i="1"/>
  <c r="C18" i="1"/>
  <c r="C17" i="1"/>
  <c r="C13" i="1"/>
  <c r="C9" i="1"/>
  <c r="C10" i="1"/>
  <c r="C11" i="1"/>
  <c r="C12" i="1"/>
  <c r="C8" i="1"/>
  <c r="C7" i="1"/>
  <c r="L8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9" i="45"/>
  <c r="H8" i="45"/>
  <c r="C41" i="45"/>
  <c r="C38" i="45"/>
  <c r="C35" i="45"/>
  <c r="C32" i="45"/>
  <c r="C29" i="45"/>
  <c r="C26" i="45"/>
  <c r="C22" i="45"/>
  <c r="C10" i="45"/>
  <c r="C9" i="45"/>
  <c r="C8" i="45"/>
  <c r="C8" i="44"/>
  <c r="D41" i="45"/>
  <c r="D38" i="45"/>
  <c r="D35" i="45"/>
  <c r="D32" i="45"/>
  <c r="D29" i="45"/>
  <c r="D26" i="45"/>
  <c r="D41" i="44"/>
  <c r="D38" i="44"/>
  <c r="D35" i="44"/>
  <c r="D32" i="44"/>
  <c r="D29" i="44"/>
  <c r="D26" i="44"/>
  <c r="D41" i="37"/>
  <c r="D38" i="37"/>
  <c r="D35" i="37"/>
  <c r="D32" i="37"/>
  <c r="D29" i="37"/>
  <c r="D26" i="37"/>
  <c r="D41" i="40"/>
  <c r="D38" i="40"/>
  <c r="D35" i="40"/>
  <c r="D32" i="40"/>
  <c r="D29" i="40"/>
  <c r="D26" i="40"/>
  <c r="D38" i="39"/>
  <c r="D41" i="39"/>
  <c r="D35" i="39"/>
  <c r="D32" i="39"/>
  <c r="D29" i="39"/>
  <c r="D26" i="39"/>
  <c r="D41" i="41"/>
  <c r="D38" i="41"/>
  <c r="D35" i="41"/>
  <c r="D32" i="41"/>
  <c r="D29" i="41"/>
  <c r="D26" i="41"/>
  <c r="D41" i="42"/>
  <c r="D38" i="42"/>
  <c r="D35" i="42"/>
  <c r="D32" i="42"/>
  <c r="D29" i="42"/>
  <c r="D26" i="42"/>
  <c r="D29" i="36"/>
  <c r="D26" i="36"/>
  <c r="D32" i="36"/>
  <c r="D35" i="36"/>
  <c r="D38" i="36"/>
  <c r="D41" i="36"/>
  <c r="D26" i="35"/>
  <c r="D29" i="35"/>
  <c r="D32" i="35"/>
  <c r="D35" i="35"/>
  <c r="D38" i="35"/>
  <c r="D41" i="35"/>
  <c r="D35" i="43"/>
  <c r="D26" i="43"/>
  <c r="D29" i="43"/>
  <c r="D32" i="43"/>
  <c r="D38" i="43"/>
  <c r="D41" i="43"/>
  <c r="D41" i="34"/>
  <c r="D38" i="34"/>
  <c r="D29" i="34"/>
  <c r="D26" i="34"/>
  <c r="D26" i="33"/>
  <c r="D29" i="33"/>
  <c r="D32" i="33"/>
  <c r="D35" i="33"/>
  <c r="D38" i="33"/>
  <c r="D41" i="33"/>
  <c r="D41" i="18"/>
  <c r="D38" i="18"/>
  <c r="D35" i="18"/>
  <c r="D32" i="18"/>
  <c r="D29" i="18"/>
  <c r="D26" i="18"/>
  <c r="L8" i="18"/>
  <c r="H42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9" i="18"/>
  <c r="H8" i="18"/>
  <c r="C41" i="18"/>
  <c r="C38" i="18"/>
  <c r="C35" i="18"/>
  <c r="C32" i="18"/>
  <c r="C29" i="18"/>
  <c r="C26" i="18"/>
  <c r="C22" i="18"/>
  <c r="C10" i="18"/>
  <c r="C9" i="18"/>
  <c r="C8" i="18"/>
  <c r="L8" i="33"/>
  <c r="H42" i="33"/>
  <c r="H31" i="33"/>
  <c r="H32" i="33"/>
  <c r="H33" i="33"/>
  <c r="H34" i="33"/>
  <c r="H35" i="33"/>
  <c r="H36" i="33"/>
  <c r="H37" i="33"/>
  <c r="H38" i="33"/>
  <c r="H39" i="33"/>
  <c r="H40" i="33"/>
  <c r="H41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9" i="33"/>
  <c r="H8" i="33"/>
  <c r="C41" i="33"/>
  <c r="C38" i="33"/>
  <c r="C35" i="33"/>
  <c r="C32" i="33"/>
  <c r="C29" i="33"/>
  <c r="C26" i="33"/>
  <c r="C22" i="33"/>
  <c r="C10" i="33"/>
  <c r="C9" i="33"/>
  <c r="C8" i="33"/>
  <c r="L8" i="34"/>
  <c r="H42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9" i="34"/>
  <c r="H8" i="34"/>
  <c r="C41" i="34"/>
  <c r="C38" i="34"/>
  <c r="C35" i="34"/>
  <c r="C32" i="34"/>
  <c r="C29" i="34"/>
  <c r="C26" i="34"/>
  <c r="C22" i="34"/>
  <c r="C10" i="34"/>
  <c r="C9" i="34"/>
  <c r="C8" i="34"/>
  <c r="L8" i="43"/>
  <c r="H42" i="43"/>
  <c r="H31" i="43"/>
  <c r="H32" i="43"/>
  <c r="H33" i="43"/>
  <c r="H34" i="43"/>
  <c r="H35" i="43"/>
  <c r="H36" i="43"/>
  <c r="H37" i="43"/>
  <c r="H38" i="43"/>
  <c r="H39" i="43"/>
  <c r="H40" i="43"/>
  <c r="H41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9" i="43"/>
  <c r="H8" i="43"/>
  <c r="C41" i="43"/>
  <c r="C38" i="43"/>
  <c r="C35" i="43"/>
  <c r="C32" i="43"/>
  <c r="C29" i="43"/>
  <c r="C26" i="43"/>
  <c r="C22" i="43"/>
  <c r="C10" i="43"/>
  <c r="C9" i="43"/>
  <c r="C8" i="43"/>
  <c r="L8" i="35"/>
  <c r="H42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9" i="35"/>
  <c r="H8" i="35"/>
  <c r="C41" i="35"/>
  <c r="C38" i="35"/>
  <c r="C35" i="35"/>
  <c r="C32" i="35"/>
  <c r="C29" i="35"/>
  <c r="C26" i="35"/>
  <c r="C22" i="35"/>
  <c r="C10" i="35"/>
  <c r="C9" i="35"/>
  <c r="C8" i="35"/>
  <c r="L8" i="36"/>
  <c r="H42" i="36"/>
  <c r="H31" i="36"/>
  <c r="H32" i="36"/>
  <c r="H33" i="36"/>
  <c r="H34" i="36"/>
  <c r="H35" i="36"/>
  <c r="H36" i="36"/>
  <c r="H37" i="36"/>
  <c r="H38" i="36"/>
  <c r="H39" i="36"/>
  <c r="H40" i="36"/>
  <c r="H41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9" i="36"/>
  <c r="H8" i="36"/>
  <c r="C41" i="36"/>
  <c r="C38" i="36"/>
  <c r="C35" i="36"/>
  <c r="C32" i="36"/>
  <c r="C29" i="36"/>
  <c r="C26" i="36"/>
  <c r="C22" i="36"/>
  <c r="C10" i="36"/>
  <c r="C9" i="36"/>
  <c r="C8" i="36"/>
  <c r="L8" i="42"/>
  <c r="H42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9" i="42"/>
  <c r="H8" i="42"/>
  <c r="C41" i="42"/>
  <c r="C38" i="42"/>
  <c r="C35" i="42"/>
  <c r="C32" i="42"/>
  <c r="C29" i="42"/>
  <c r="C26" i="42"/>
  <c r="C22" i="42"/>
  <c r="C10" i="42"/>
  <c r="C9" i="42"/>
  <c r="C8" i="42"/>
  <c r="L8" i="41"/>
  <c r="H42" i="41"/>
  <c r="H33" i="41"/>
  <c r="H34" i="41"/>
  <c r="H35" i="41"/>
  <c r="H36" i="41"/>
  <c r="H37" i="41"/>
  <c r="H38" i="41"/>
  <c r="H39" i="41"/>
  <c r="H40" i="41"/>
  <c r="H41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9" i="41"/>
  <c r="H8" i="41"/>
  <c r="C41" i="41"/>
  <c r="C38" i="41"/>
  <c r="C35" i="41"/>
  <c r="C32" i="41"/>
  <c r="C29" i="41"/>
  <c r="C26" i="41"/>
  <c r="C22" i="41"/>
  <c r="C10" i="41"/>
  <c r="C9" i="41"/>
  <c r="C8" i="41"/>
  <c r="L8" i="39"/>
  <c r="H42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9" i="39"/>
  <c r="H8" i="39"/>
  <c r="C41" i="39"/>
  <c r="C38" i="39"/>
  <c r="C35" i="39"/>
  <c r="C32" i="39"/>
  <c r="C29" i="39"/>
  <c r="C26" i="39"/>
  <c r="C22" i="39"/>
  <c r="C10" i="39"/>
  <c r="C9" i="39"/>
  <c r="C8" i="39"/>
  <c r="L8" i="40"/>
  <c r="H42" i="40"/>
  <c r="H32" i="40"/>
  <c r="H33" i="40"/>
  <c r="H34" i="40"/>
  <c r="H35" i="40"/>
  <c r="H36" i="40"/>
  <c r="H37" i="40"/>
  <c r="H38" i="40"/>
  <c r="H39" i="40"/>
  <c r="H40" i="40"/>
  <c r="H41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9" i="40"/>
  <c r="H8" i="40"/>
  <c r="C41" i="40"/>
  <c r="C38" i="40"/>
  <c r="C35" i="40"/>
  <c r="C32" i="40"/>
  <c r="C29" i="40"/>
  <c r="C26" i="40"/>
  <c r="C22" i="40"/>
  <c r="C10" i="40"/>
  <c r="C9" i="40"/>
  <c r="C8" i="40"/>
  <c r="H42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9" i="37"/>
  <c r="C38" i="37"/>
  <c r="C35" i="37"/>
  <c r="C32" i="37"/>
  <c r="C29" i="37"/>
  <c r="C26" i="37"/>
  <c r="L8" i="37"/>
  <c r="H8" i="37"/>
  <c r="C41" i="37"/>
  <c r="C22" i="37"/>
  <c r="C10" i="37"/>
  <c r="C9" i="37"/>
  <c r="C8" i="37"/>
  <c r="H13" i="44"/>
  <c r="L8" i="44"/>
  <c r="H42" i="44"/>
  <c r="H40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1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12" i="44"/>
  <c r="H11" i="44"/>
  <c r="H10" i="44"/>
  <c r="H9" i="44"/>
  <c r="H8" i="44"/>
  <c r="C41" i="44"/>
  <c r="C38" i="44"/>
  <c r="C35" i="44"/>
  <c r="C32" i="44"/>
  <c r="C29" i="44"/>
  <c r="C26" i="44"/>
  <c r="C22" i="44"/>
  <c r="C10" i="44"/>
  <c r="C9" i="44"/>
  <c r="H36" i="46"/>
  <c r="D36" i="46"/>
  <c r="D25" i="46"/>
  <c r="D13" i="46"/>
  <c r="M7" i="46" s="1"/>
  <c r="I42" i="45"/>
  <c r="D22" i="45"/>
  <c r="D22" i="45" a="1"/>
  <c r="I42" i="44"/>
  <c r="D22" i="44" a="1"/>
  <c r="D22" i="44" s="1"/>
  <c r="I42" i="43"/>
  <c r="D22" i="43" a="1"/>
  <c r="D22" i="43" s="1"/>
  <c r="I42" i="42"/>
  <c r="D22" i="42" a="1"/>
  <c r="D22" i="42" s="1"/>
  <c r="I42" i="41"/>
  <c r="D22" i="41" a="1"/>
  <c r="D22" i="41" s="1"/>
  <c r="I42" i="40"/>
  <c r="D22" i="40" a="1"/>
  <c r="D22" i="40" s="1"/>
  <c r="I42" i="39"/>
  <c r="D22" i="39" a="1"/>
  <c r="D22" i="39" s="1"/>
  <c r="I42" i="37"/>
  <c r="D22" i="37" a="1"/>
  <c r="D22" i="37" s="1"/>
  <c r="I42" i="36"/>
  <c r="D22" i="36" a="1"/>
  <c r="D22" i="36" s="1"/>
  <c r="I42" i="35"/>
  <c r="D22" i="35" a="1"/>
  <c r="D22" i="35" s="1"/>
  <c r="I42" i="34"/>
  <c r="D35" i="34"/>
  <c r="D32" i="34"/>
  <c r="D22" i="34" a="1"/>
  <c r="D22" i="34" s="1"/>
  <c r="I42" i="33"/>
  <c r="D22" i="33" a="1"/>
  <c r="D22" i="33" s="1"/>
  <c r="D22" i="18" a="1"/>
  <c r="D22" i="18" s="1"/>
  <c r="I42" i="18"/>
  <c r="H36" i="1"/>
  <c r="D36" i="1"/>
  <c r="D25" i="1"/>
  <c r="D13" i="1"/>
  <c r="N7" i="1" l="1"/>
  <c r="D8" i="41" l="1"/>
  <c r="D8" i="40"/>
  <c r="D8" i="33"/>
  <c r="D8" i="39"/>
  <c r="D8" i="42"/>
  <c r="D8" i="18"/>
  <c r="D10" i="18" s="1"/>
  <c r="M8" i="18" s="1"/>
  <c r="D8" i="37"/>
  <c r="D10" i="45"/>
  <c r="M8" i="45" s="1"/>
  <c r="D8" i="36"/>
  <c r="D8" i="44"/>
  <c r="D8" i="35"/>
  <c r="D8" i="43"/>
  <c r="D8" i="34"/>
  <c r="D9" i="33" l="1"/>
  <c r="D10" i="33" s="1"/>
  <c r="M8" i="33" s="1"/>
  <c r="D9" i="34" s="1"/>
  <c r="D10" i="34" s="1"/>
  <c r="M8" i="34" s="1"/>
  <c r="D9" i="43" s="1"/>
  <c r="D10" i="43" s="1"/>
  <c r="M8" i="43" s="1"/>
  <c r="D9" i="35" s="1"/>
  <c r="D10" i="35" s="1"/>
  <c r="M8" i="35" s="1"/>
  <c r="D9" i="36" s="1"/>
  <c r="D10" i="36" s="1"/>
  <c r="M8" i="36" s="1"/>
  <c r="D9" i="42" s="1"/>
  <c r="D10" i="42" s="1"/>
  <c r="M8" i="42" s="1"/>
  <c r="D9" i="41" s="1"/>
  <c r="D10" i="41" s="1"/>
  <c r="M8" i="41" s="1"/>
  <c r="D9" i="39" s="1"/>
  <c r="D10" i="39" s="1"/>
  <c r="M8" i="39" s="1"/>
  <c r="D9" i="40" s="1"/>
  <c r="D10" i="40" s="1"/>
  <c r="M8" i="40" s="1"/>
  <c r="D9" i="37" s="1"/>
  <c r="D10" i="37" s="1"/>
  <c r="M8" i="37" s="1"/>
  <c r="D9" i="44" s="1"/>
  <c r="D10" i="44" s="1"/>
  <c r="M8" i="4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<sst xmlns="http://schemas.openxmlformats.org/spreadsheetml/2006/main" count="506" uniqueCount="95">
  <si>
    <t>Subcategory</t>
  </si>
  <si>
    <t>Total</t>
  </si>
  <si>
    <t>Fixed Costs</t>
  </si>
  <si>
    <t>Internet</t>
  </si>
  <si>
    <t>Netflix</t>
  </si>
  <si>
    <t>Transport</t>
  </si>
  <si>
    <t>Fitness</t>
  </si>
  <si>
    <t>Bar / Restaurant</t>
  </si>
  <si>
    <t>Shopping</t>
  </si>
  <si>
    <t>Comment</t>
  </si>
  <si>
    <t>€</t>
  </si>
  <si>
    <t>Cost</t>
  </si>
  <si>
    <t>Your Monthly Budget</t>
  </si>
  <si>
    <t xml:space="preserve">Neep help repaying your debts? </t>
  </si>
  <si>
    <t>Fixed Monthly Debt Payment</t>
  </si>
  <si>
    <t>Fixed Monthly Saving Goals</t>
  </si>
  <si>
    <t>Bonus from work</t>
  </si>
  <si>
    <t>Cancelled Netflix</t>
  </si>
  <si>
    <t>Rent increased</t>
  </si>
  <si>
    <t>-</t>
  </si>
  <si>
    <t>+</t>
  </si>
  <si>
    <t xml:space="preserve">Fixed Monthly Income </t>
  </si>
  <si>
    <t>?</t>
  </si>
  <si>
    <r>
      <t xml:space="preserve">Monthly Budget Planner by Moneezy
</t>
    </r>
    <r>
      <rPr>
        <sz val="26"/>
        <color theme="8" tint="-0.499984740745262"/>
        <rFont val="Avenir Next LT Pro"/>
        <family val="2"/>
      </rPr>
      <t>EXAMPLE</t>
    </r>
  </si>
  <si>
    <t>Name</t>
  </si>
  <si>
    <t>EUR (€)</t>
  </si>
  <si>
    <t>DKK (kr)</t>
  </si>
  <si>
    <t>SEK (kr)</t>
  </si>
  <si>
    <t>CHF (Fr)</t>
  </si>
  <si>
    <r>
      <t xml:space="preserve">Budgetplan von Moneezy
</t>
    </r>
    <r>
      <rPr>
        <sz val="14"/>
        <color theme="1"/>
        <rFont val="Avenir Next LT Pro Light"/>
        <family val="2"/>
      </rPr>
      <t xml:space="preserve">BERECHNE DEIN BUDGET </t>
    </r>
  </si>
  <si>
    <t>Höhe</t>
  </si>
  <si>
    <t>Gesamt</t>
  </si>
  <si>
    <t>Fixe Monatliche Schuldenzahlungen</t>
  </si>
  <si>
    <t>Schuldzahlung</t>
  </si>
  <si>
    <t>Brauchen Sie Hilfe bei Ihrer Schuldenrückzahlung?</t>
  </si>
  <si>
    <t>Fixe Monatliche Sparziele</t>
  </si>
  <si>
    <t>Sparziel</t>
  </si>
  <si>
    <t>Fixe Monatliche Kosten</t>
  </si>
  <si>
    <t>Kategorie</t>
  </si>
  <si>
    <t>Kommentar</t>
  </si>
  <si>
    <t>Ihr Monatliches Budget</t>
  </si>
  <si>
    <t>Wählen Sie Ihre Währung</t>
  </si>
  <si>
    <t>Ihr Budget für diesen Monat</t>
  </si>
  <si>
    <t>Originales monatl. Budget</t>
  </si>
  <si>
    <t>Saldo vorheriger Monat</t>
  </si>
  <si>
    <t>Gesamtes Budget Januar</t>
  </si>
  <si>
    <t>Abweichungen vom fixen Budget</t>
  </si>
  <si>
    <t>Art der Abweichung</t>
  </si>
  <si>
    <t>Ihre Ausgabenübersicht</t>
  </si>
  <si>
    <t>Überblick über Ihre Ausgabengewohnheiten</t>
  </si>
  <si>
    <t>Lebensmittel</t>
  </si>
  <si>
    <t>Benzin</t>
  </si>
  <si>
    <t>Freizeit</t>
  </si>
  <si>
    <t>Datum</t>
  </si>
  <si>
    <t>VERBLEIBENDES BUDGET</t>
  </si>
  <si>
    <t>Brauchen Sie mehr? Sichere und unkomplizierte Online-Kredite hier!</t>
  </si>
  <si>
    <t>Ausgaben</t>
  </si>
  <si>
    <t>Gesamtausgaben</t>
  </si>
  <si>
    <t>Gesamtes Budget Februar</t>
  </si>
  <si>
    <t>Monatl. Budget ändert sich um:</t>
  </si>
  <si>
    <t>Sonstiges</t>
  </si>
  <si>
    <t>Gesamtes Budget März</t>
  </si>
  <si>
    <t>Gesamtes Budget April</t>
  </si>
  <si>
    <t xml:space="preserve">Freizeit </t>
  </si>
  <si>
    <t>Gesamtes Budget Mai</t>
  </si>
  <si>
    <t>Monatl. Budget änder sich um:</t>
  </si>
  <si>
    <t>Gesamtes Budget Juli</t>
  </si>
  <si>
    <t>Gesamtes Budget Juni</t>
  </si>
  <si>
    <t>Gesamtes Budget August</t>
  </si>
  <si>
    <t>Gesamtes Budget September</t>
  </si>
  <si>
    <t>Gesamtes Budget November</t>
  </si>
  <si>
    <t>Gesamtes Budget Oktober</t>
  </si>
  <si>
    <t>Gesamtes Budget Dezember</t>
  </si>
  <si>
    <t>Wohnen</t>
  </si>
  <si>
    <t>Versicherungen</t>
  </si>
  <si>
    <t>Nebenkosten</t>
  </si>
  <si>
    <t>Kinderbetreuung / Bildung</t>
  </si>
  <si>
    <t>Fixes monatliches Einkommen</t>
  </si>
  <si>
    <t>Einkommen</t>
  </si>
  <si>
    <t>Lohn</t>
  </si>
  <si>
    <t>Nebenverdienst</t>
  </si>
  <si>
    <t>Kredit 1</t>
  </si>
  <si>
    <t>Kredit 2</t>
  </si>
  <si>
    <t>Kredit 3</t>
  </si>
  <si>
    <t>Italienreise</t>
  </si>
  <si>
    <t>Weihnachtsgeschenke</t>
  </si>
  <si>
    <t>Neue Kopfhörer</t>
  </si>
  <si>
    <t>Miete</t>
  </si>
  <si>
    <t>Buskarte</t>
  </si>
  <si>
    <t>Fitnesscenter</t>
  </si>
  <si>
    <t>Strom</t>
  </si>
  <si>
    <t>Handyvertrag</t>
  </si>
  <si>
    <t>Abonnements</t>
  </si>
  <si>
    <t>Strafzettel</t>
  </si>
  <si>
    <t>Extra Zahlung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</si>
</sst>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2"/>
      <color theme="1"/>
      <name val="Aptos Black"/>
      <family val="2"/>
    </font>
    <font>
      <sz val="11"/>
      <color rgb="FF0284C7"/>
      <name val="Aptos Narrow"/>
      <family val="2"/>
      <scheme val="minor"/>
    </font>
    <font>
      <b/>
      <sz val="11"/>
      <color rgb="FF0284C7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4"/>
      <color theme="1"/>
      <name val="Avenir Next LT Pro Light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28"/>
      <color theme="1"/>
      <name val="Aptos Black"/>
      <family val="2"/>
    </font>
    <font>
      <sz val="16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6"/>
      <color rgb="FF27A26A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rgb="FF27A26A"/>
      <name val="Aptos Narrow"/>
      <family val="2"/>
      <scheme val="minor"/>
    </font>
    <font>
      <b/>
      <sz val="16"/>
      <color rgb="FFFFBC42"/>
      <name val="Aptos Narrow"/>
      <family val="2"/>
      <scheme val="minor"/>
    </font>
    <font>
      <sz val="16"/>
      <color rgb="FFFFBC42"/>
      <name val="Aptos Narrow"/>
      <family val="2"/>
      <scheme val="minor"/>
    </font>
    <font>
      <b/>
      <sz val="16"/>
      <color rgb="FFFCB0B3"/>
      <name val="Aptos Narrow"/>
      <family val="2"/>
      <scheme val="minor"/>
    </font>
    <font>
      <b/>
      <sz val="16"/>
      <color rgb="FF91BCE7"/>
      <name val="Aptos Narrow"/>
      <family val="2"/>
      <scheme val="minor"/>
    </font>
    <font>
      <sz val="16"/>
      <color rgb="FF91BCE7"/>
      <name val="Aptos Narrow"/>
      <family val="2"/>
      <scheme val="minor"/>
    </font>
    <font>
      <b/>
      <sz val="16"/>
      <color rgb="FFC55F5F"/>
      <name val="Aptos Narrow"/>
      <family val="2"/>
      <scheme val="minor"/>
    </font>
    <font>
      <sz val="16"/>
      <color rgb="FFC55F5F"/>
      <name val="Aptos Narrow"/>
      <family val="2"/>
      <scheme val="minor"/>
    </font>
    <font>
      <b/>
      <sz val="16"/>
      <color rgb="FF278FC3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6"/>
      <color theme="8" tint="-0.499984740745262"/>
      <name val="Avenir Next LT Pro"/>
      <family val="2"/>
    </font>
    <font>
      <sz val="11"/>
      <color theme="1"/>
      <name val="Aptos Black"/>
      <family val="2"/>
    </font>
    <font>
      <b/>
      <sz val="20"/>
      <color rgb="FF278FC3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0284C7"/>
        <bgColor indexed="64"/>
      </patternFill>
    </fill>
    <fill>
      <patternFill patternType="solid">
        <fgColor rgb="FF49B785"/>
        <bgColor indexed="64"/>
      </patternFill>
    </fill>
    <fill>
      <patternFill patternType="solid">
        <fgColor rgb="FFFFBC42"/>
        <bgColor indexed="64"/>
      </patternFill>
    </fill>
    <fill>
      <patternFill patternType="solid">
        <fgColor rgb="FFC55F5F"/>
        <bgColor indexed="64"/>
      </patternFill>
    </fill>
    <fill>
      <patternFill patternType="solid">
        <fgColor rgb="FF91BCE7"/>
        <bgColor indexed="64"/>
      </patternFill>
    </fill>
    <fill>
      <patternFill patternType="solid">
        <fgColor rgb="FFFB8F94"/>
        <bgColor indexed="64"/>
      </patternFill>
    </fill>
    <fill>
      <patternFill patternType="solid">
        <fgColor rgb="FF278FC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54">
    <border>
      <left/>
      <right/>
      <top/>
      <bottom/>
      <diagonal/>
    </border>
    <border>
      <left/>
      <right style="thin">
        <color rgb="FF5DC8FD"/>
      </right>
      <top/>
      <bottom/>
      <diagonal/>
    </border>
    <border>
      <left/>
      <right/>
      <top/>
      <bottom style="thin">
        <color rgb="FF5DC8FD"/>
      </bottom>
      <diagonal/>
    </border>
    <border>
      <left/>
      <right style="thin">
        <color rgb="FF5DC8FD"/>
      </right>
      <top/>
      <bottom style="thin">
        <color rgb="FF5DC8FD"/>
      </bottom>
      <diagonal/>
    </border>
    <border>
      <left/>
      <right/>
      <top style="thin">
        <color rgb="FF5DC8FD"/>
      </top>
      <bottom style="thin">
        <color rgb="FF5DC8FD"/>
      </bottom>
      <diagonal/>
    </border>
    <border>
      <left/>
      <right style="thin">
        <color rgb="FF5DC8FD"/>
      </right>
      <top style="thin">
        <color rgb="FF5DC8FD"/>
      </top>
      <bottom style="thin">
        <color rgb="FF5DC8FD"/>
      </bottom>
      <diagonal/>
    </border>
    <border>
      <left style="thin">
        <color rgb="FF5DC8FD"/>
      </left>
      <right/>
      <top style="thin">
        <color rgb="FF5DC8FD"/>
      </top>
      <bottom style="thin">
        <color rgb="FF5DC8FD"/>
      </bottom>
      <diagonal/>
    </border>
    <border>
      <left style="thin">
        <color rgb="FF5DC8FD"/>
      </left>
      <right/>
      <top/>
      <bottom style="thin">
        <color rgb="FF5DC8FD"/>
      </bottom>
      <diagonal/>
    </border>
    <border>
      <left style="thin">
        <color rgb="FF5DC8FD"/>
      </left>
      <right style="thin">
        <color rgb="FF5DC8FD"/>
      </right>
      <top style="thin">
        <color rgb="FF5DC8FD"/>
      </top>
      <bottom style="thin">
        <color rgb="FFBAE7FE"/>
      </bottom>
      <diagonal/>
    </border>
    <border>
      <left/>
      <right/>
      <top style="thin">
        <color rgb="FF5DC8FD"/>
      </top>
      <bottom style="thin">
        <color rgb="FFBAE7FE"/>
      </bottom>
      <diagonal/>
    </border>
    <border>
      <left/>
      <right style="thin">
        <color rgb="FF5DC8FD"/>
      </right>
      <top style="thin">
        <color rgb="FF5DC8FD"/>
      </top>
      <bottom style="thin">
        <color rgb="FFBAE7FE"/>
      </bottom>
      <diagonal/>
    </border>
    <border>
      <left style="thin">
        <color rgb="FF5DC8FD"/>
      </left>
      <right style="thin">
        <color rgb="FF5DC8FD"/>
      </right>
      <top style="thin">
        <color rgb="FFBAE7FE"/>
      </top>
      <bottom style="thin">
        <color rgb="FFBAE7FE"/>
      </bottom>
      <diagonal/>
    </border>
    <border>
      <left/>
      <right/>
      <top style="thin">
        <color rgb="FFBAE7FE"/>
      </top>
      <bottom style="thin">
        <color rgb="FFBAE7FE"/>
      </bottom>
      <diagonal/>
    </border>
    <border>
      <left/>
      <right style="thin">
        <color rgb="FF5DC8FD"/>
      </right>
      <top style="thin">
        <color rgb="FFBAE7FE"/>
      </top>
      <bottom style="thin">
        <color rgb="FFBAE7FE"/>
      </bottom>
      <diagonal/>
    </border>
    <border>
      <left style="thin">
        <color rgb="FF5DC8FD"/>
      </left>
      <right/>
      <top style="thin">
        <color rgb="FFBAE7FE"/>
      </top>
      <bottom style="thin">
        <color rgb="FFBAE7FE"/>
      </bottom>
      <diagonal/>
    </border>
    <border>
      <left/>
      <right/>
      <top/>
      <bottom style="medium">
        <color rgb="FFBAE7FE"/>
      </bottom>
      <diagonal/>
    </border>
    <border>
      <left/>
      <right/>
      <top style="medium">
        <color rgb="FFBAE7FE"/>
      </top>
      <bottom/>
      <diagonal/>
    </border>
    <border>
      <left/>
      <right/>
      <top style="thin">
        <color rgb="FF5DC8FD"/>
      </top>
      <bottom/>
      <diagonal/>
    </border>
    <border>
      <left/>
      <right style="thin">
        <color rgb="FF5DC8FD"/>
      </right>
      <top/>
      <bottom style="thin">
        <color rgb="FFBAE7FE"/>
      </bottom>
      <diagonal/>
    </border>
    <border>
      <left/>
      <right/>
      <top style="thin">
        <color rgb="FF5DC8FD"/>
      </top>
      <bottom style="thin">
        <color rgb="FF27A26A"/>
      </bottom>
      <diagonal/>
    </border>
    <border>
      <left/>
      <right/>
      <top style="thin">
        <color rgb="FF27A26A"/>
      </top>
      <bottom/>
      <diagonal/>
    </border>
    <border>
      <left/>
      <right/>
      <top/>
      <bottom style="thin">
        <color rgb="FF27A26A"/>
      </bottom>
      <diagonal/>
    </border>
    <border>
      <left/>
      <right/>
      <top style="thin">
        <color rgb="FFFFBC42"/>
      </top>
      <bottom/>
      <diagonal/>
    </border>
    <border>
      <left/>
      <right/>
      <top/>
      <bottom style="thin">
        <color rgb="FFFFBC42"/>
      </bottom>
      <diagonal/>
    </border>
    <border>
      <left/>
      <right/>
      <top style="thin">
        <color rgb="FFFCB0B3"/>
      </top>
      <bottom/>
      <diagonal/>
    </border>
    <border>
      <left/>
      <right/>
      <top/>
      <bottom style="thin">
        <color rgb="FFFCB0B3"/>
      </bottom>
      <diagonal/>
    </border>
    <border>
      <left/>
      <right/>
      <top style="thin">
        <color rgb="FF27A26A"/>
      </top>
      <bottom style="thin">
        <color rgb="FF91BCE7"/>
      </bottom>
      <diagonal/>
    </border>
    <border>
      <left/>
      <right/>
      <top style="thin">
        <color rgb="FF91BCE7"/>
      </top>
      <bottom/>
      <diagonal/>
    </border>
    <border>
      <left/>
      <right/>
      <top/>
      <bottom style="thin">
        <color rgb="FF91BCE7"/>
      </bottom>
      <diagonal/>
    </border>
    <border>
      <left/>
      <right/>
      <top style="thin">
        <color rgb="FF91BCE7"/>
      </top>
      <bottom style="thin">
        <color rgb="FFFFBC42"/>
      </bottom>
      <diagonal/>
    </border>
    <border>
      <left/>
      <right/>
      <top style="thin">
        <color rgb="FFFFBC42"/>
      </top>
      <bottom style="thin">
        <color rgb="FFC55F5F"/>
      </bottom>
      <diagonal/>
    </border>
    <border>
      <left/>
      <right/>
      <top style="thin">
        <color rgb="FFC55F5F"/>
      </top>
      <bottom/>
      <diagonal/>
    </border>
    <border>
      <left/>
      <right/>
      <top/>
      <bottom style="thin">
        <color rgb="FFC55F5F"/>
      </bottom>
      <diagonal/>
    </border>
    <border>
      <left/>
      <right/>
      <top style="thin">
        <color rgb="FFFCB0B3"/>
      </top>
      <bottom style="thin">
        <color rgb="FF278FC3"/>
      </bottom>
      <diagonal/>
    </border>
    <border>
      <left/>
      <right/>
      <top style="thin">
        <color rgb="FF278FC3"/>
      </top>
      <bottom/>
      <diagonal/>
    </border>
    <border>
      <left/>
      <right/>
      <top/>
      <bottom style="thin">
        <color rgb="FF278FC3"/>
      </bottom>
      <diagonal/>
    </border>
    <border>
      <left/>
      <right style="thin">
        <color rgb="FF5DC8FD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5DC8FD"/>
      </left>
      <right style="thin">
        <color rgb="FF5DC8FD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9" tint="0.39997558519241921"/>
      </right>
      <top/>
      <bottom style="medium">
        <color rgb="FFBAE7FE"/>
      </bottom>
      <diagonal/>
    </border>
    <border>
      <left/>
      <right style="thin">
        <color theme="9" tint="0.39997558519241921"/>
      </right>
      <top/>
      <bottom/>
      <diagonal/>
    </border>
    <border>
      <left style="thick">
        <color theme="0"/>
      </left>
      <right/>
      <top/>
      <bottom style="thin">
        <color rgb="FF5DC8FD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ck">
        <color theme="0"/>
      </right>
      <top/>
      <bottom style="thin">
        <color theme="2" tint="-9.9978637043366805E-2"/>
      </bottom>
      <diagonal/>
    </border>
    <border>
      <left style="thick">
        <color theme="0"/>
      </left>
      <right/>
      <top/>
      <bottom style="medium">
        <color rgb="FFBAE7FE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medium">
        <color rgb="FFBAE7FE"/>
      </top>
      <bottom/>
      <diagonal/>
    </border>
    <border>
      <left style="thin">
        <color theme="9" tint="0.39997558519241921"/>
      </left>
      <right style="thin">
        <color rgb="FF5DC8FD"/>
      </right>
      <top/>
      <bottom/>
      <diagonal/>
    </border>
    <border>
      <left style="thin">
        <color rgb="FF91BCE7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0" fontId="0" fillId="0" borderId="19" xfId="0" applyBorder="1"/>
    <xf numFmtId="0" fontId="0" fillId="0" borderId="26" xfId="0" applyBorder="1" applyAlignment="1">
      <alignment horizontal="left" indent="2"/>
    </xf>
    <xf numFmtId="0" fontId="4" fillId="0" borderId="26" xfId="0" applyFont="1" applyBorder="1"/>
    <xf numFmtId="0" fontId="0" fillId="0" borderId="26" xfId="0" applyBorder="1"/>
    <xf numFmtId="0" fontId="0" fillId="0" borderId="23" xfId="0" applyBorder="1" applyAlignment="1">
      <alignment horizontal="left" indent="2"/>
    </xf>
    <xf numFmtId="0" fontId="4" fillId="0" borderId="23" xfId="0" applyFont="1" applyBorder="1"/>
    <xf numFmtId="0" fontId="0" fillId="0" borderId="29" xfId="0" applyBorder="1"/>
    <xf numFmtId="0" fontId="0" fillId="0" borderId="30" xfId="0" applyBorder="1" applyAlignment="1">
      <alignment horizontal="left" indent="2"/>
    </xf>
    <xf numFmtId="0" fontId="4" fillId="0" borderId="30" xfId="0" applyFont="1" applyBorder="1"/>
    <xf numFmtId="0" fontId="0" fillId="0" borderId="30" xfId="0" applyBorder="1"/>
    <xf numFmtId="0" fontId="0" fillId="0" borderId="25" xfId="0" applyBorder="1" applyAlignment="1">
      <alignment horizontal="left" indent="2"/>
    </xf>
    <xf numFmtId="0" fontId="4" fillId="0" borderId="25" xfId="0" applyFont="1" applyBorder="1"/>
    <xf numFmtId="0" fontId="0" fillId="0" borderId="25" xfId="0" applyBorder="1"/>
    <xf numFmtId="0" fontId="0" fillId="0" borderId="33" xfId="0" applyBorder="1" applyAlignment="1">
      <alignment horizontal="left" indent="2"/>
    </xf>
    <xf numFmtId="0" fontId="4" fillId="0" borderId="33" xfId="0" applyFont="1" applyBorder="1"/>
    <xf numFmtId="0" fontId="0" fillId="0" borderId="33" xfId="0" applyBorder="1"/>
    <xf numFmtId="4" fontId="0" fillId="0" borderId="13" xfId="0" applyNumberForma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1" fillId="2" borderId="4" xfId="0" applyNumberFormat="1" applyFont="1" applyFill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0" fillId="0" borderId="0" xfId="0" quotePrefix="1"/>
    <xf numFmtId="0" fontId="0" fillId="0" borderId="37" xfId="0" applyBorder="1"/>
    <xf numFmtId="4" fontId="0" fillId="0" borderId="38" xfId="0" applyNumberFormat="1" applyBorder="1" applyAlignment="1">
      <alignment horizontal="right" vertical="center"/>
    </xf>
    <xf numFmtId="4" fontId="0" fillId="0" borderId="37" xfId="0" applyNumberFormat="1" applyBorder="1" applyAlignment="1">
      <alignment horizontal="right" vertical="center"/>
    </xf>
    <xf numFmtId="4" fontId="0" fillId="0" borderId="41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4" fontId="0" fillId="11" borderId="10" xfId="0" applyNumberFormat="1" applyFill="1" applyBorder="1" applyAlignment="1">
      <alignment horizontal="right" vertical="center"/>
    </xf>
    <xf numFmtId="0" fontId="4" fillId="11" borderId="12" xfId="0" applyFont="1" applyFill="1" applyBorder="1" applyAlignment="1">
      <alignment horizontal="center" vertical="center"/>
    </xf>
    <xf numFmtId="4" fontId="0" fillId="11" borderId="13" xfId="0" applyNumberFormat="1" applyFill="1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26" fillId="12" borderId="47" xfId="0" applyFont="1" applyFill="1" applyBorder="1" applyAlignment="1">
      <alignment horizontal="center" vertical="center"/>
    </xf>
    <xf numFmtId="0" fontId="26" fillId="12" borderId="36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6" fillId="12" borderId="46" xfId="0" applyFont="1" applyFill="1" applyBorder="1" applyAlignment="1" applyProtection="1">
      <alignment horizontal="center" vertical="center"/>
      <protection locked="0"/>
    </xf>
    <xf numFmtId="0" fontId="26" fillId="12" borderId="0" xfId="0" applyFont="1" applyFill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50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6" fillId="12" borderId="3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0" fillId="11" borderId="8" xfId="0" applyFill="1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37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4" fontId="0" fillId="0" borderId="38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4" fontId="0" fillId="0" borderId="37" xfId="0" applyNumberFormat="1" applyBorder="1" applyAlignment="1" applyProtection="1">
      <alignment horizontal="right" vertical="center"/>
      <protection locked="0"/>
    </xf>
    <xf numFmtId="4" fontId="0" fillId="0" borderId="41" xfId="0" applyNumberFormat="1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26" xfId="0" applyBorder="1" applyAlignment="1" applyProtection="1">
      <alignment horizontal="left" indent="2"/>
      <protection locked="0"/>
    </xf>
    <xf numFmtId="0" fontId="4" fillId="0" borderId="26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3" xfId="0" applyBorder="1" applyAlignment="1" applyProtection="1">
      <alignment horizontal="left" indent="2"/>
      <protection locked="0"/>
    </xf>
    <xf numFmtId="0" fontId="4" fillId="0" borderId="23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 applyProtection="1">
      <alignment horizontal="left" indent="2"/>
      <protection locked="0"/>
    </xf>
    <xf numFmtId="0" fontId="4" fillId="0" borderId="30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5" xfId="0" applyBorder="1" applyAlignment="1" applyProtection="1">
      <alignment horizontal="left" indent="2"/>
      <protection locked="0"/>
    </xf>
    <xf numFmtId="0" fontId="4" fillId="0" borderId="25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33" xfId="0" applyBorder="1" applyAlignment="1" applyProtection="1">
      <alignment horizontal="left" indent="2"/>
      <protection locked="0"/>
    </xf>
    <xf numFmtId="0" fontId="4" fillId="0" borderId="33" xfId="0" applyFont="1" applyBorder="1" applyProtection="1">
      <protection locked="0"/>
    </xf>
    <xf numFmtId="0" fontId="0" fillId="0" borderId="33" xfId="0" applyBorder="1" applyProtection="1"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4" fontId="0" fillId="10" borderId="10" xfId="0" applyNumberFormat="1" applyFill="1" applyBorder="1" applyAlignment="1" applyProtection="1">
      <alignment horizontal="right" vertical="center"/>
      <protection locked="0"/>
    </xf>
    <xf numFmtId="4" fontId="0" fillId="10" borderId="13" xfId="0" applyNumberFormat="1" applyFill="1" applyBorder="1" applyAlignment="1" applyProtection="1">
      <alignment horizontal="right" vertical="center"/>
      <protection locked="0"/>
    </xf>
    <xf numFmtId="0" fontId="4" fillId="10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6" fillId="12" borderId="5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0" fillId="10" borderId="10" xfId="0" applyNumberFormat="1" applyFill="1" applyBorder="1" applyAlignment="1">
      <alignment horizontal="right" vertical="center"/>
    </xf>
    <xf numFmtId="4" fontId="0" fillId="10" borderId="13" xfId="0" applyNumberFormat="1" applyFill="1" applyBorder="1" applyAlignment="1">
      <alignment horizontal="right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4" fontId="6" fillId="10" borderId="16" xfId="0" applyNumberFormat="1" applyFont="1" applyFill="1" applyBorder="1" applyAlignment="1">
      <alignment horizontal="left" vertical="center" indent="5"/>
    </xf>
    <xf numFmtId="4" fontId="6" fillId="10" borderId="0" xfId="0" applyNumberFormat="1" applyFont="1" applyFill="1" applyAlignment="1">
      <alignment horizontal="left" vertical="center" indent="5"/>
    </xf>
    <xf numFmtId="4" fontId="6" fillId="10" borderId="15" xfId="0" applyNumberFormat="1" applyFont="1" applyFill="1" applyBorder="1" applyAlignment="1">
      <alignment horizontal="left" vertical="center" indent="5"/>
    </xf>
    <xf numFmtId="0" fontId="10" fillId="0" borderId="17" xfId="1" applyBorder="1" applyAlignment="1" applyProtection="1">
      <alignment horizontal="left" vertical="center" wrapText="1" indent="4"/>
    </xf>
    <xf numFmtId="0" fontId="10" fillId="0" borderId="0" xfId="1" applyAlignment="1" applyProtection="1">
      <alignment horizontal="left" vertical="center" wrapText="1" indent="4"/>
    </xf>
    <xf numFmtId="0" fontId="6" fillId="10" borderId="51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9" borderId="34" xfId="0" applyFont="1" applyFill="1" applyBorder="1" applyAlignment="1" applyProtection="1">
      <alignment horizontal="left" vertical="center" indent="2"/>
      <protection locked="0"/>
    </xf>
    <xf numFmtId="0" fontId="16" fillId="9" borderId="35" xfId="0" applyFont="1" applyFill="1" applyBorder="1" applyAlignment="1" applyProtection="1">
      <alignment horizontal="left" vertical="center" indent="2"/>
      <protection locked="0"/>
    </xf>
    <xf numFmtId="0" fontId="25" fillId="10" borderId="34" xfId="0" applyFont="1" applyFill="1" applyBorder="1" applyAlignment="1">
      <alignment horizontal="center" vertical="center"/>
    </xf>
    <xf numFmtId="0" fontId="25" fillId="10" borderId="35" xfId="0" applyFont="1" applyFill="1" applyBorder="1" applyAlignment="1">
      <alignment horizontal="center" vertical="center"/>
    </xf>
    <xf numFmtId="4" fontId="25" fillId="10" borderId="34" xfId="0" applyNumberFormat="1" applyFont="1" applyFill="1" applyBorder="1" applyAlignment="1">
      <alignment horizontal="center" vertical="center"/>
    </xf>
    <xf numFmtId="4" fontId="25" fillId="10" borderId="35" xfId="0" applyNumberFormat="1" applyFont="1" applyFill="1" applyBorder="1" applyAlignment="1">
      <alignment horizontal="center" vertical="center"/>
    </xf>
    <xf numFmtId="0" fontId="16" fillId="6" borderId="31" xfId="0" applyFont="1" applyFill="1" applyBorder="1" applyAlignment="1" applyProtection="1">
      <alignment horizontal="left" vertical="center" indent="2"/>
      <protection locked="0"/>
    </xf>
    <xf numFmtId="0" fontId="13" fillId="6" borderId="32" xfId="0" applyFont="1" applyFill="1" applyBorder="1" applyAlignment="1" applyProtection="1">
      <alignment horizontal="left" vertical="center" indent="2"/>
      <protection locked="0"/>
    </xf>
    <xf numFmtId="0" fontId="23" fillId="10" borderId="31" xfId="0" applyFont="1" applyFill="1" applyBorder="1" applyAlignment="1">
      <alignment horizontal="center" vertical="center"/>
    </xf>
    <xf numFmtId="0" fontId="24" fillId="10" borderId="32" xfId="0" applyFont="1" applyFill="1" applyBorder="1" applyAlignment="1">
      <alignment horizontal="center" vertical="center"/>
    </xf>
    <xf numFmtId="4" fontId="23" fillId="10" borderId="31" xfId="0" applyNumberFormat="1" applyFont="1" applyFill="1" applyBorder="1" applyAlignment="1">
      <alignment horizontal="center" vertical="center"/>
    </xf>
    <xf numFmtId="4" fontId="23" fillId="10" borderId="32" xfId="0" applyNumberFormat="1" applyFont="1" applyFill="1" applyBorder="1" applyAlignment="1">
      <alignment horizontal="center" vertical="center"/>
    </xf>
    <xf numFmtId="0" fontId="16" fillId="8" borderId="24" xfId="0" applyFont="1" applyFill="1" applyBorder="1" applyAlignment="1" applyProtection="1">
      <alignment horizontal="left" vertical="center" indent="2"/>
      <protection locked="0"/>
    </xf>
    <xf numFmtId="0" fontId="13" fillId="8" borderId="25" xfId="0" applyFont="1" applyFill="1" applyBorder="1" applyAlignment="1" applyProtection="1">
      <alignment horizontal="left" vertical="center" indent="2"/>
      <protection locked="0"/>
    </xf>
    <xf numFmtId="0" fontId="20" fillId="10" borderId="24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/>
    </xf>
    <xf numFmtId="4" fontId="20" fillId="10" borderId="24" xfId="0" applyNumberFormat="1" applyFont="1" applyFill="1" applyBorder="1" applyAlignment="1">
      <alignment horizontal="center" vertical="center"/>
    </xf>
    <xf numFmtId="4" fontId="20" fillId="10" borderId="25" xfId="0" applyNumberFormat="1" applyFont="1" applyFill="1" applyBorder="1" applyAlignment="1">
      <alignment horizontal="center" vertical="center"/>
    </xf>
    <xf numFmtId="4" fontId="18" fillId="10" borderId="22" xfId="0" applyNumberFormat="1" applyFont="1" applyFill="1" applyBorder="1" applyAlignment="1">
      <alignment horizontal="center" vertical="center"/>
    </xf>
    <xf numFmtId="4" fontId="18" fillId="10" borderId="23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left" vertical="center" indent="2"/>
      <protection locked="0"/>
    </xf>
    <xf numFmtId="0" fontId="13" fillId="4" borderId="21" xfId="0" applyFont="1" applyFill="1" applyBorder="1" applyAlignment="1" applyProtection="1">
      <alignment horizontal="left" vertical="center" indent="2"/>
      <protection locked="0"/>
    </xf>
    <xf numFmtId="0" fontId="17" fillId="10" borderId="20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4" fontId="17" fillId="10" borderId="20" xfId="0" applyNumberFormat="1" applyFont="1" applyFill="1" applyBorder="1" applyAlignment="1">
      <alignment horizontal="center" vertical="center"/>
    </xf>
    <xf numFmtId="4" fontId="17" fillId="10" borderId="21" xfId="0" applyNumberFormat="1" applyFont="1" applyFill="1" applyBorder="1" applyAlignment="1">
      <alignment horizontal="center" vertical="center"/>
    </xf>
    <xf numFmtId="0" fontId="16" fillId="7" borderId="27" xfId="0" applyFont="1" applyFill="1" applyBorder="1" applyAlignment="1" applyProtection="1">
      <alignment horizontal="left" vertical="center" indent="2"/>
      <protection locked="0"/>
    </xf>
    <xf numFmtId="0" fontId="13" fillId="7" borderId="28" xfId="0" applyFont="1" applyFill="1" applyBorder="1" applyAlignment="1" applyProtection="1">
      <alignment horizontal="left" vertical="center" indent="2"/>
      <protection locked="0"/>
    </xf>
    <xf numFmtId="0" fontId="21" fillId="10" borderId="27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4" fontId="21" fillId="10" borderId="27" xfId="0" applyNumberFormat="1" applyFont="1" applyFill="1" applyBorder="1" applyAlignment="1">
      <alignment horizontal="center" vertical="center"/>
    </xf>
    <xf numFmtId="4" fontId="21" fillId="10" borderId="28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 applyProtection="1">
      <alignment horizontal="left" vertical="center" indent="2"/>
      <protection locked="0"/>
    </xf>
    <xf numFmtId="0" fontId="13" fillId="5" borderId="23" xfId="0" applyFont="1" applyFill="1" applyBorder="1" applyAlignment="1" applyProtection="1">
      <alignment horizontal="left" vertical="center" indent="2"/>
      <protection locked="0"/>
    </xf>
    <xf numFmtId="0" fontId="18" fillId="10" borderId="22" xfId="0" applyFont="1" applyFill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6" fillId="10" borderId="16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left" vertical="center" indent="4"/>
    </xf>
    <xf numFmtId="4" fontId="6" fillId="10" borderId="0" xfId="0" applyNumberFormat="1" applyFont="1" applyFill="1" applyAlignment="1">
      <alignment horizontal="left" vertical="center" indent="4"/>
    </xf>
    <xf numFmtId="4" fontId="6" fillId="10" borderId="15" xfId="0" applyNumberFormat="1" applyFont="1" applyFill="1" applyBorder="1" applyAlignment="1">
      <alignment horizontal="left" vertical="center" indent="4"/>
    </xf>
    <xf numFmtId="0" fontId="10" fillId="0" borderId="16" xfId="1" applyBorder="1" applyAlignment="1" applyProtection="1">
      <alignment horizontal="left" wrapText="1" indent="6"/>
    </xf>
    <xf numFmtId="0" fontId="10" fillId="0" borderId="0" xfId="1" applyBorder="1" applyAlignment="1" applyProtection="1">
      <alignment horizontal="left" wrapText="1" indent="6"/>
    </xf>
    <xf numFmtId="4" fontId="25" fillId="10" borderId="34" xfId="0" applyNumberFormat="1" applyFont="1" applyFill="1" applyBorder="1" applyAlignment="1" applyProtection="1">
      <alignment horizontal="center" vertical="center"/>
      <protection locked="0"/>
    </xf>
    <xf numFmtId="4" fontId="25" fillId="10" borderId="35" xfId="0" applyNumberFormat="1" applyFont="1" applyFill="1" applyBorder="1" applyAlignment="1" applyProtection="1">
      <alignment horizontal="center" vertical="center"/>
      <protection locked="0"/>
    </xf>
    <xf numFmtId="4" fontId="23" fillId="10" borderId="31" xfId="0" applyNumberFormat="1" applyFont="1" applyFill="1" applyBorder="1" applyAlignment="1" applyProtection="1">
      <alignment horizontal="center" vertical="center"/>
      <protection locked="0"/>
    </xf>
    <xf numFmtId="4" fontId="23" fillId="10" borderId="32" xfId="0" applyNumberFormat="1" applyFont="1" applyFill="1" applyBorder="1" applyAlignment="1" applyProtection="1">
      <alignment horizontal="center" vertical="center"/>
      <protection locked="0"/>
    </xf>
    <xf numFmtId="4" fontId="20" fillId="10" borderId="24" xfId="0" applyNumberFormat="1" applyFont="1" applyFill="1" applyBorder="1" applyAlignment="1" applyProtection="1">
      <alignment horizontal="center" vertical="center"/>
      <protection locked="0"/>
    </xf>
    <xf numFmtId="4" fontId="20" fillId="10" borderId="25" xfId="0" applyNumberFormat="1" applyFont="1" applyFill="1" applyBorder="1" applyAlignment="1" applyProtection="1">
      <alignment horizontal="center" vertical="center"/>
      <protection locked="0"/>
    </xf>
    <xf numFmtId="4" fontId="21" fillId="10" borderId="27" xfId="0" applyNumberFormat="1" applyFont="1" applyFill="1" applyBorder="1" applyAlignment="1" applyProtection="1">
      <alignment horizontal="center" vertical="center"/>
      <protection locked="0"/>
    </xf>
    <xf numFmtId="4" fontId="21" fillId="10" borderId="28" xfId="0" applyNumberFormat="1" applyFont="1" applyFill="1" applyBorder="1" applyAlignment="1" applyProtection="1">
      <alignment horizontal="center" vertical="center"/>
      <protection locked="0"/>
    </xf>
    <xf numFmtId="4" fontId="18" fillId="10" borderId="22" xfId="0" applyNumberFormat="1" applyFont="1" applyFill="1" applyBorder="1" applyAlignment="1" applyProtection="1">
      <alignment horizontal="center" vertical="center"/>
      <protection locked="0"/>
    </xf>
    <xf numFmtId="4" fontId="18" fillId="1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16" xfId="1" applyBorder="1" applyAlignment="1" applyProtection="1">
      <alignment horizontal="left" wrapText="1" indent="6"/>
      <protection locked="0"/>
    </xf>
    <xf numFmtId="0" fontId="10" fillId="0" borderId="0" xfId="1" applyBorder="1" applyAlignment="1" applyProtection="1">
      <alignment horizontal="left" wrapText="1" indent="6"/>
      <protection locked="0"/>
    </xf>
    <xf numFmtId="4" fontId="17" fillId="10" borderId="20" xfId="0" applyNumberFormat="1" applyFont="1" applyFill="1" applyBorder="1" applyAlignment="1" applyProtection="1">
      <alignment horizontal="center" vertical="center"/>
      <protection locked="0"/>
    </xf>
    <xf numFmtId="4" fontId="17" fillId="10" borderId="21" xfId="0" applyNumberFormat="1" applyFont="1" applyFill="1" applyBorder="1" applyAlignment="1" applyProtection="1">
      <alignment horizontal="center" vertical="center"/>
      <protection locked="0"/>
    </xf>
    <xf numFmtId="4" fontId="6" fillId="10" borderId="16" xfId="0" applyNumberFormat="1" applyFont="1" applyFill="1" applyBorder="1" applyAlignment="1" applyProtection="1">
      <alignment horizontal="left" vertical="center" indent="4"/>
      <protection locked="0"/>
    </xf>
    <xf numFmtId="4" fontId="6" fillId="10" borderId="0" xfId="0" applyNumberFormat="1" applyFont="1" applyFill="1" applyAlignment="1" applyProtection="1">
      <alignment horizontal="left" vertical="center" indent="4"/>
      <protection locked="0"/>
    </xf>
    <xf numFmtId="4" fontId="6" fillId="10" borderId="15" xfId="0" applyNumberFormat="1" applyFont="1" applyFill="1" applyBorder="1" applyAlignment="1" applyProtection="1">
      <alignment horizontal="left" vertical="center" indent="4"/>
      <protection locked="0"/>
    </xf>
    <xf numFmtId="0" fontId="16" fillId="9" borderId="34" xfId="0" applyFont="1" applyFill="1" applyBorder="1" applyAlignment="1">
      <alignment horizontal="left" vertical="center" indent="2"/>
    </xf>
    <xf numFmtId="0" fontId="16" fillId="9" borderId="35" xfId="0" applyFont="1" applyFill="1" applyBorder="1" applyAlignment="1">
      <alignment horizontal="left" vertical="center" indent="2"/>
    </xf>
    <xf numFmtId="0" fontId="16" fillId="6" borderId="31" xfId="0" applyFont="1" applyFill="1" applyBorder="1" applyAlignment="1">
      <alignment horizontal="left" vertical="center" indent="2"/>
    </xf>
    <xf numFmtId="0" fontId="13" fillId="6" borderId="32" xfId="0" applyFont="1" applyFill="1" applyBorder="1" applyAlignment="1">
      <alignment horizontal="left" vertical="center" indent="2"/>
    </xf>
    <xf numFmtId="0" fontId="16" fillId="8" borderId="24" xfId="0" applyFont="1" applyFill="1" applyBorder="1" applyAlignment="1">
      <alignment horizontal="left" vertical="center" indent="2"/>
    </xf>
    <xf numFmtId="0" fontId="13" fillId="8" borderId="25" xfId="0" applyFont="1" applyFill="1" applyBorder="1" applyAlignment="1">
      <alignment horizontal="left" vertical="center" indent="2"/>
    </xf>
    <xf numFmtId="0" fontId="16" fillId="7" borderId="27" xfId="0" applyFont="1" applyFill="1" applyBorder="1" applyAlignment="1">
      <alignment horizontal="left" vertical="center" indent="2"/>
    </xf>
    <xf numFmtId="0" fontId="13" fillId="7" borderId="28" xfId="0" applyFont="1" applyFill="1" applyBorder="1" applyAlignment="1">
      <alignment horizontal="left" vertical="center" indent="2"/>
    </xf>
    <xf numFmtId="0" fontId="16" fillId="5" borderId="22" xfId="0" applyFont="1" applyFill="1" applyBorder="1" applyAlignment="1">
      <alignment horizontal="left" vertical="center" indent="2"/>
    </xf>
    <xf numFmtId="0" fontId="13" fillId="5" borderId="23" xfId="0" applyFont="1" applyFill="1" applyBorder="1" applyAlignment="1">
      <alignment horizontal="left" vertical="center" indent="2"/>
    </xf>
    <xf numFmtId="0" fontId="16" fillId="4" borderId="20" xfId="0" applyFont="1" applyFill="1" applyBorder="1" applyAlignment="1">
      <alignment horizontal="left" vertical="center" indent="2"/>
    </xf>
    <xf numFmtId="0" fontId="13" fillId="4" borderId="21" xfId="0" applyFont="1" applyFill="1" applyBorder="1" applyAlignment="1">
      <alignment horizontal="left" vertical="center" indent="2"/>
    </xf>
    <xf numFmtId="0" fontId="2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1" fillId="0" borderId="17" xfId="1" applyFont="1" applyBorder="1" applyAlignment="1">
      <alignment horizontal="left" vertical="center" indent="4"/>
    </xf>
    <xf numFmtId="0" fontId="11" fillId="0" borderId="0" xfId="1" applyFont="1" applyAlignment="1">
      <alignment horizontal="left" vertical="center" indent="4"/>
    </xf>
    <xf numFmtId="0" fontId="25" fillId="11" borderId="34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4" fontId="25" fillId="11" borderId="34" xfId="0" applyNumberFormat="1" applyFont="1" applyFill="1" applyBorder="1" applyAlignment="1">
      <alignment horizontal="center" vertical="center"/>
    </xf>
    <xf numFmtId="4" fontId="25" fillId="11" borderId="35" xfId="0" applyNumberFormat="1" applyFont="1" applyFill="1" applyBorder="1" applyAlignment="1">
      <alignment horizontal="center" vertical="center"/>
    </xf>
    <xf numFmtId="0" fontId="23" fillId="11" borderId="31" xfId="0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4" fontId="23" fillId="11" borderId="31" xfId="0" applyNumberFormat="1" applyFont="1" applyFill="1" applyBorder="1" applyAlignment="1">
      <alignment horizontal="center" vertical="center"/>
    </xf>
    <xf numFmtId="4" fontId="23" fillId="11" borderId="32" xfId="0" applyNumberFormat="1" applyFont="1" applyFill="1" applyBorder="1" applyAlignment="1">
      <alignment horizontal="center" vertical="center"/>
    </xf>
    <xf numFmtId="0" fontId="20" fillId="11" borderId="24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center"/>
    </xf>
    <xf numFmtId="4" fontId="20" fillId="11" borderId="24" xfId="0" applyNumberFormat="1" applyFont="1" applyFill="1" applyBorder="1" applyAlignment="1">
      <alignment horizontal="center" vertical="center"/>
    </xf>
    <xf numFmtId="4" fontId="20" fillId="11" borderId="25" xfId="0" applyNumberFormat="1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4" fontId="21" fillId="11" borderId="27" xfId="0" applyNumberFormat="1" applyFont="1" applyFill="1" applyBorder="1" applyAlignment="1">
      <alignment horizontal="center" vertical="center"/>
    </xf>
    <xf numFmtId="4" fontId="21" fillId="11" borderId="28" xfId="0" applyNumberFormat="1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19" fillId="11" borderId="23" xfId="0" applyFont="1" applyFill="1" applyBorder="1" applyAlignment="1">
      <alignment horizontal="center" vertical="center"/>
    </xf>
    <xf numFmtId="4" fontId="18" fillId="11" borderId="22" xfId="0" applyNumberFormat="1" applyFont="1" applyFill="1" applyBorder="1" applyAlignment="1">
      <alignment horizontal="center" vertical="center"/>
    </xf>
    <xf numFmtId="4" fontId="18" fillId="11" borderId="23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4" fontId="17" fillId="11" borderId="20" xfId="0" applyNumberFormat="1" applyFont="1" applyFill="1" applyBorder="1" applyAlignment="1">
      <alignment horizontal="center" vertical="center"/>
    </xf>
    <xf numFmtId="4" fontId="17" fillId="11" borderId="21" xfId="0" applyNumberFormat="1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4" fontId="6" fillId="11" borderId="16" xfId="0" applyNumberFormat="1" applyFont="1" applyFill="1" applyBorder="1" applyAlignment="1">
      <alignment horizontal="left" vertical="center" indent="4"/>
    </xf>
    <xf numFmtId="4" fontId="6" fillId="11" borderId="0" xfId="0" applyNumberFormat="1" applyFont="1" applyFill="1" applyAlignment="1">
      <alignment horizontal="left" vertical="center" indent="4"/>
    </xf>
    <xf numFmtId="4" fontId="6" fillId="11" borderId="15" xfId="0" applyNumberFormat="1" applyFont="1" applyFill="1" applyBorder="1" applyAlignment="1">
      <alignment horizontal="left" vertical="center" indent="4"/>
    </xf>
    <xf numFmtId="0" fontId="7" fillId="3" borderId="44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51"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strike val="0"/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</dxfs>
  <tableStyles count="0" defaultTableStyle="TableStyleMedium2" defaultPivotStyle="PivotStyleLight16"/>
  <colors>
    <mruColors>
      <color rgb="FF91BCE7"/>
      <color rgb="FFFFBC42"/>
      <color rgb="FF278FC3"/>
      <color rgb="FF27A26A"/>
      <color rgb="FFC55F5F"/>
      <color rgb="FF0284C7"/>
      <color rgb="FFDAE9F8"/>
      <color rgb="FF49B785"/>
      <color rgb="FFFB8F94"/>
      <color rgb="FFFCB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3-4F28-B067-F78D7061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73-4F28-B067-F78D7061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73-4F28-B067-F78D70619C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73-4F28-B067-F78D70619C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73-4F28-B067-F78D70619C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73-4F28-B067-F78D70619C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(Januar!$B$26:$B$27,Januar!$B$29:$B$30,Januar!$B$32:$B$33,Januar!$B$35:$B$36,Januar!$B$38:$B$39,Januar!$B$41:$B$42)</c15:sqref>
                  </c15:fullRef>
                </c:ext>
              </c:extLst>
              <c:f>(Januar!$B$26,Januar!$B$29,Januar!$B$32,Januar!$B$35,Januar!$B$38,Januar!$B$41)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(Januar!$D$26:$D$27,Januar!$D$29:$D$30,Januar!$D$32:$D$33,Januar!$D$35:$D$36,Januar!$D$38:$D$39,Januar!$D$41:$D$42)</c15:sqref>
                  </c15:fullRef>
                </c:ext>
              </c:extLst>
              <c:f>(Januar!$D$26,Januar!$D$29,Januar!$D$32,Januar!$D$35,Januar!$D$38,Januar!$D$41)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A373-4F28-B067-F78D70619C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BC-4D2C-9B0A-0294B09CF8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BC-4D2C-9B0A-0294B09CF8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BC-4D2C-9B0A-0294B09CF8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BC-4D2C-9B0A-0294B09CF8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BC-4D2C-9B0A-0294B09CF8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BC-4D2C-9B0A-0294B09CF8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(Februar!$B$26:$B$27,Februar!$B$29:$B$30,Februar!$B$32:$B$33,Februar!$B$35:$B$36,Februar!$B$38:$B$39,Februar!$B$41:$B$42)</c15:sqref>
                  </c15:fullRef>
                </c:ext>
              </c:extLst>
              <c:f>(Februar!$B$26,Februar!$B$29,Februar!$B$32,Februar!$B$35,Februar!$B$38,Februar!$B$41)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(Februar!$D$26:$D$27,Februar!$D$29:$D$30,Februar!$D$32:$D$33,Februar!$D$35:$D$36,Februar!$D$38:$D$39,Februar!$D$41:$D$42)</c15:sqref>
                  </c15:fullRef>
                </c:ext>
              </c:extLst>
              <c:f>(Februar!$D$26,Februar!$D$29,Februar!$D$32,Februar!$D$35,Februar!$D$38,Februar!$D$41)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F1BC-4D2C-9B0A-0294B09CF8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7-40ED-AA2D-8D57DE9FA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67-40ED-AA2D-8D57DE9FA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67-40ED-AA2D-8D57DE9FA2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67-40ED-AA2D-8D57DE9FA2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67-40ED-AA2D-8D57DE9FA2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67-40ED-AA2D-8D57DE9FA2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(März!$B$26:$B$27,März!$B$29:$B$30,März!$B$32:$B$33,März!$B$35:$B$36,März!$B$38:$B$39,März!$B$41:$B$42)</c15:sqref>
                  </c15:fullRef>
                </c:ext>
              </c:extLst>
              <c:f>(März!$B$26,März!$B$29,März!$B$32,März!$B$35,März!$B$38,März!$B$41)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(März!$D$26:$D$27,März!$D$29:$D$30,März!$D$32:$D$33,März!$D$35:$D$36,März!$D$38:$D$39,März!$D$41:$D$42)</c15:sqref>
                  </c15:fullRef>
                </c:ext>
              </c:extLst>
              <c:f>(März!$D$26,März!$D$29,März!$D$32,März!$D$35,März!$D$38,März!$D$41)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6167-40ED-AA2D-8D57DE9FA2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41-4AB9-B7A9-6E1D446AA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41-4AB9-B7A9-6E1D446AAA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41-4AB9-B7A9-6E1D446AAA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41-4AB9-B7A9-6E1D446AAA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41-4AB9-B7A9-6E1D446AAA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41-4AB9-B7A9-6E1D446AAA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(April!$B$26:$B$27,April!$B$29:$B$30,April!$B$32:$B$33,April!$B$35:$B$36,April!$B$38:$B$39,April!$B$41:$B$42)</c15:sqref>
                  </c15:fullRef>
                </c:ext>
              </c:extLst>
              <c:f>(April!$B$26,April!$B$29,April!$B$32,April!$B$35,April!$B$38,April!$B$41)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 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(April!$D$26:$D$27,April!$D$29:$D$30,April!$D$32:$D$33,April!$D$35:$D$36,April!$D$38:$D$39,April!$D$41:$D$42)</c15:sqref>
                  </c15:fullRef>
                </c:ext>
              </c:extLst>
              <c:f>(April!$D$26,April!$D$29,April!$D$32,April!$D$35,April!$D$38,April!$D$41)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A841-4AB9-B7A9-6E1D446AAA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4-4F26-884A-36CD2AC7D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4-4F26-884A-36CD2AC7D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94-4F26-884A-36CD2AC7D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94-4F26-884A-36CD2AC7D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94-4F26-884A-36CD2AC7D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94-4F26-884A-36CD2AC7D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(Mai!$B$26:$B$27,Mai!$B$29:$B$30,Mai!$B$32:$B$33,Mai!$B$35:$B$36,Mai!$B$38:$B$39,Mai!$B$41:$B$42)</c15:sqref>
                  </c15:fullRef>
                </c:ext>
              </c:extLst>
              <c:f>(Mai!$B$26,Mai!$B$29,Mai!$B$32,Mai!$B$35,Mai!$B$38,Mai!$B$41)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(Mai!$D$26:$D$27,Mai!$D$29:$D$30,Mai!$D$32:$D$33,Mai!$D$35:$D$36,Mai!$D$38:$D$39,Mai!$D$41:$D$42)</c15:sqref>
                  </c15:fullRef>
                </c:ext>
              </c:extLst>
              <c:f>(Mai!$D$26,Mai!$D$29,Mai!$D$32,Mai!$D$35,Mai!$D$38,Mai!$D$41)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9C94-4F26-884A-36CD2AC7D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C-4A67-BE7F-EFFAA0094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C-4A67-BE7F-EFFAA00942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C-4A67-BE7F-EFFAA00942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C-4A67-BE7F-EFFAA00942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BC-4A67-BE7F-EFFAA00942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BC-4A67-BE7F-EFFAA00942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(Juni!$B$26:$B$27,Juni!$B$29:$B$30,Juni!$B$32:$B$33,Juni!$B$35:$B$36,Juni!$B$38:$B$39,Juni!$B$41:$B$42)</c15:sqref>
                  </c15:fullRef>
                </c:ext>
              </c:extLst>
              <c:f>(Juni!$B$26,Juni!$B$29,Juni!$B$32,Juni!$B$35,Juni!$B$38,Juni!$B$41)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(Juni!$D$26:$D$27,Juni!$D$29:$D$30,Juni!$D$32:$D$33,Juni!$D$35:$D$36,Juni!$D$38:$D$39,Juni!$D$41:$D$42)</c15:sqref>
                  </c15:fullRef>
                </c:ext>
              </c:extLst>
              <c:f>(Juni!$D$26,Juni!$D$29,Juni!$D$32,Juni!$D$35,Juni!$D$38,Juni!$D$41)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56BC-4A67-BE7F-EFFAA00942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69-4BA3-B839-55E914CE98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69-4BA3-B839-55E914CE98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69-4BA3-B839-55E914CE98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69-4BA3-B839-55E914CE98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69-4BA3-B839-55E914CE98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69-4BA3-B839-55E914CE98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(Juli!$B$26:$B$27,Juli!$B$29:$B$30,Juli!$B$32:$B$33,Juli!$B$35:$B$36,Juli!$B$38:$B$39,Juli!$B$41:$B$42)</c15:sqref>
                  </c15:fullRef>
                </c:ext>
              </c:extLst>
              <c:f>(Juli!$B$26,Juli!$B$29,Juli!$B$32,Juli!$B$35,Juli!$B$38,Juli!$B$41)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(Juli!$D$26:$D$27,Juli!$D$29:$D$30,Juli!$D$32:$D$33,Juli!$D$35:$D$36,Juli!$D$38:$D$39,Juli!$D$41:$D$42)</c15:sqref>
                  </c15:fullRef>
                </c:ext>
              </c:extLst>
              <c:f>(Juli!$D$26,Juli!$D$29,Juli!$D$32,Juli!$D$35,Juli!$D$38,Juli!$D$41)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2F69-4BA3-B839-55E914CE98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7A-4443-A67F-2935B86E0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7A-4443-A67F-2935B86E0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7A-4443-A67F-2935B86E02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7A-4443-A67F-2935B86E02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7A-4443-A67F-2935B86E02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7A-4443-A67F-2935B86E0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(August!$B$26:$B$27,August!$B$29:$B$30,August!$B$32:$B$33,August!$B$35:$B$36,August!$B$38:$B$39,August!$B$41:$B$42)</c15:sqref>
                  </c15:fullRef>
                </c:ext>
              </c:extLst>
              <c:f>(August!$B$26,August!$B$29,August!$B$32,August!$B$35,August!$B$38,August!$B$41)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(August!$D$26:$D$27,August!$D$29:$D$30,August!$D$32:$D$33,August!$D$35:$D$36,August!$D$38:$D$39,August!$D$41:$D$42)</c15:sqref>
                  </c15:fullRef>
                </c:ext>
              </c:extLst>
              <c:f>(August!$D$26,August!$D$29,August!$D$32,August!$D$35,August!$D$38,August!$D$41)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D27A-4443-A67F-2935B86E02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4-4873-BBAD-38A23B7062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B4-4873-BBAD-38A23B7062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B4-4873-BBAD-38A23B7062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4-4873-BBAD-38A23B7062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B4-4873-BBAD-38A23B7062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B4-4873-BBAD-38A23B7062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(September!$B$26:$B$27,September!$B$29:$B$30,September!$B$32:$B$33,September!$B$35:$B$36,September!$B$38:$B$39,September!$B$41:$B$42)</c15:sqref>
                  </c15:fullRef>
                </c:ext>
              </c:extLst>
              <c:f>(September!$B$26,September!$B$29,September!$B$32,September!$B$35,September!$B$38,September!$B$41)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(September!$D$26:$D$27,September!$D$29:$D$30,September!$D$32:$D$33,September!$D$35:$D$36,September!$D$38:$D$39,September!$D$41:$D$42)</c15:sqref>
                  </c15:fullRef>
                </c:ext>
              </c:extLst>
              <c:f>(September!$D$26,September!$D$29,September!$D$32,September!$D$35,September!$D$38,September!$D$41)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A6B4-4873-BBAD-38A23B7062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C-4777-BB66-3F9C98BF21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FC-4777-BB66-3F9C98BF21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FC-4777-BB66-3F9C98BF21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FC-4777-BB66-3F9C98BF21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FC-4777-BB66-3F9C98BF21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FC-4777-BB66-3F9C98BF2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(Oktober!$B$26:$B$27,Oktober!$B$29:$B$30,Oktober!$B$32:$B$33,Oktober!$B$35:$B$36,Oktober!$B$38:$B$39,Oktober!$B$41:$B$42)</c15:sqref>
                  </c15:fullRef>
                </c:ext>
              </c:extLst>
              <c:f>(Oktober!$B$26,Oktober!$B$29,Oktober!$B$32,Oktober!$B$35,Oktober!$B$38,Oktober!$B$41)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(Oktober!$D$26:$D$27,Oktober!$D$29:$D$30,Oktober!$D$32:$D$33,Oktober!$D$35:$D$36,Oktober!$D$38:$D$39,Oktober!$D$41:$D$42)</c15:sqref>
                  </c15:fullRef>
                </c:ext>
              </c:extLst>
              <c:f>(Oktober!$D$26,Oktober!$D$29,Oktober!$D$32,Oktober!$D$35,Oktober!$D$38,Oktober!$D$41)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D1FC-4777-BB66-3F9C98BF2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E-4252-9320-ADC49E1F8C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6E-4252-9320-ADC49E1F8C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6E-4252-9320-ADC49E1F8C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E-4252-9320-ADC49E1F8C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6E-4252-9320-ADC49E1F8C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6E-4252-9320-ADC49E1F8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(November!$B$26:$B$27,November!$B$29:$B$30,November!$B$32:$B$33,November!$B$35:$B$36,November!$B$38:$B$39,November!$B$41:$B$42)</c15:sqref>
                  </c15:fullRef>
                </c:ext>
              </c:extLst>
              <c:f>(November!$B$26,November!$B$29,November!$B$32,November!$B$35,November!$B$38,November!$B$41)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(November!$D$26:$D$27,November!$D$29:$D$30,November!$D$32:$D$33,November!$D$35:$D$36,November!$D$38:$D$39,November!$D$41:$D$42)</c15:sqref>
                  </c15:fullRef>
                </c:ext>
              </c:extLst>
              <c:f>(November!$D$26,November!$D$29,November!$D$32,November!$D$35,November!$D$38,November!$D$41)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786E-4252-9320-ADC49E1F8C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E-43D6-945C-7EA0F0739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2E-43D6-945C-7EA0F0739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2E-43D6-945C-7EA0F0739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E-43D6-945C-7EA0F0739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2E-43D6-945C-7EA0F0739C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2E-43D6-945C-7EA0F0739C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(Dezember!$B$26:$B$27,Dezember!$B$29:$B$30,Dezember!$B$32:$B$33,Dezember!$B$35:$B$36,Dezember!$B$38:$B$39,Dezember!$B$41:$B$42)</c15:sqref>
                  </c15:fullRef>
                </c:ext>
              </c:extLst>
              <c:f>(Dezember!$B$26,Dezember!$B$29,Dezember!$B$32,Dezember!$B$35,Dezember!$B$38,Dezember!$B$41)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(Dezember!$D$26:$D$27,Dezember!$D$29:$D$30,Dezember!$D$32:$D$33,Dezember!$D$35:$D$36,Dezember!$D$38:$D$39,Dezember!$D$41:$D$42)</c15:sqref>
                  </c15:fullRef>
                </c:ext>
              </c:extLst>
              <c:f>(Dezember!$D$26,Dezember!$D$29,Dezember!$D$32,Dezember!$D$35,Dezember!$D$38,Dezember!$D$41)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B82E-43D6-945C-7EA0F0739C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E-422C-8B83-A8AEB9BF56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7E-422C-8B83-A8AEB9BF56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7E-422C-8B83-A8AEB9BF56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7E-422C-8B83-A8AEB9BF56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7E-422C-8B83-A8AEB9BF56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7E-422C-8B83-A8AEB9BF5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('BEISPIEL MONAT - ANLEITUNG'!$B$26:$B$27,'BEISPIEL MONAT - ANLEITUNG'!$B$29:$B$30,'BEISPIEL MONAT - ANLEITUNG'!$B$32:$B$33,'BEISPIEL MONAT - ANLEITUNG'!$B$35:$B$36,'BEISPIEL MONAT - ANLEITUNG'!$B$38:$B$39,'BEISPIEL MONAT - ANLEITUNG'!$B$41:$B$42)</c15:sqref>
                  </c15:fullRef>
                </c:ext>
              </c:extLst>
              <c:f>('BEISPIEL MONAT - ANLEITUNG'!$B$26,'BEISPIEL MONAT - ANLEITUNG'!$B$29,'BEISPIEL MONAT - ANLEITUNG'!$B$32,'BEISPIEL MONAT - ANLEITUNG'!$B$35,'BEISPIEL MONAT - ANLEITUNG'!$B$38,'BEISPIEL MONAT - ANLEITUNG'!$B$41)</c:f>
              <c:strCache>
                <c:ptCount val="6"/>
                <c:pt idx="0">
                  <c:v>Lebensmittel</c:v>
                </c:pt>
                <c:pt idx="1">
                  <c:v>Benzin</c:v>
                </c:pt>
                <c:pt idx="2">
                  <c:v>Bar / Restaurant</c:v>
                </c:pt>
                <c:pt idx="3">
                  <c:v>Shopping</c:v>
                </c:pt>
                <c:pt idx="4">
                  <c:v>Freizeit</c:v>
                </c:pt>
                <c:pt idx="5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('BEISPIEL MONAT - ANLEITUNG'!$D$26:$D$27,'BEISPIEL MONAT - ANLEITUNG'!$D$29:$D$30,'BEISPIEL MONAT - ANLEITUNG'!$D$32:$D$33,'BEISPIEL MONAT - ANLEITUNG'!$D$35:$D$36,'BEISPIEL MONAT - ANLEITUNG'!$D$38:$D$39,'BEISPIEL MONAT - ANLEITUNG'!$D$41:$D$42)</c15:sqref>
                  </c15:fullRef>
                </c:ext>
              </c:extLst>
              <c:f>('BEISPIEL MONAT - ANLEITUNG'!$D$26,'BEISPIEL MONAT - ANLEITUNG'!$D$29,'BEISPIEL MONAT - ANLEITUNG'!$D$32,'BEISPIEL MONAT - ANLEITUNG'!$D$35,'BEISPIEL MONAT - ANLEITUNG'!$D$38,'BEISPIEL MONAT - ANLEITUNG'!$D$41)</c:f>
              <c:numCache>
                <c:formatCode>#,##0.00</c:formatCode>
                <c:ptCount val="6"/>
                <c:pt idx="0">
                  <c:v>40</c:v>
                </c:pt>
                <c:pt idx="1">
                  <c:v>52</c:v>
                </c:pt>
                <c:pt idx="2">
                  <c:v>30</c:v>
                </c:pt>
                <c:pt idx="3">
                  <c:v>20</c:v>
                </c:pt>
                <c:pt idx="4">
                  <c:v>15</c:v>
                </c:pt>
                <c:pt idx="5">
                  <c:v>130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9B7E-422C-8B83-A8AEB9BF56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oneezy.de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https://moneezy.de/uber-uns" TargetMode="External"/><Relationship Id="rId9" Type="http://schemas.openxmlformats.org/officeDocument/2006/relationships/hyperlink" Target="#'EXAMPLE FIXED BUDGET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image" Target="../media/image8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2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oneezy.de/" TargetMode="External"/><Relationship Id="rId7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chart" Target="../charts/chart3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4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5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6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7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8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9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0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1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de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2.xml"/><Relationship Id="rId6" Type="http://schemas.openxmlformats.org/officeDocument/2006/relationships/image" Target="../media/image10.png"/><Relationship Id="rId5" Type="http://schemas.openxmlformats.org/officeDocument/2006/relationships/hyperlink" Target="#'EXAMPLE MONTH - HOW TO USE'!A1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https://moneezy.de/uber-u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oneezy.de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moneezy.de/eezy-repay/" TargetMode="External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s://moneezy.de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280307</xdr:colOff>
      <xdr:row>0</xdr:row>
      <xdr:rowOff>300717</xdr:rowOff>
    </xdr:from>
    <xdr:to>
      <xdr:col>1</xdr:col>
      <xdr:colOff>1191986</xdr:colOff>
      <xdr:row>2</xdr:row>
      <xdr:rowOff>178015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D5EC72-4633-F378-8D55-2E82B291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82" y="300717"/>
          <a:ext cx="911679" cy="610723"/>
        </a:xfrm>
        <a:prstGeom prst="rect">
          <a:avLst/>
        </a:prstGeom>
      </xdr:spPr>
    </xdr:pic>
    <xdr:clientData/>
  </xdr:twoCellAnchor>
  <xdr:twoCellAnchor editAs="oneCell">
    <xdr:from>
      <xdr:col>1</xdr:col>
      <xdr:colOff>98950</xdr:colOff>
      <xdr:row>25</xdr:row>
      <xdr:rowOff>173990</xdr:rowOff>
    </xdr:from>
    <xdr:to>
      <xdr:col>1</xdr:col>
      <xdr:colOff>270400</xdr:colOff>
      <xdr:row>26</xdr:row>
      <xdr:rowOff>80328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7482CF-E405-EB09-7242-247EB689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513" y="6309678"/>
          <a:ext cx="177165" cy="160020"/>
        </a:xfrm>
        <a:prstGeom prst="rect">
          <a:avLst/>
        </a:prstGeom>
      </xdr:spPr>
    </xdr:pic>
    <xdr:clientData/>
  </xdr:twoCellAnchor>
  <xdr:twoCellAnchor editAs="oneCell">
    <xdr:from>
      <xdr:col>14</xdr:col>
      <xdr:colOff>895585</xdr:colOff>
      <xdr:row>33</xdr:row>
      <xdr:rowOff>180975</xdr:rowOff>
    </xdr:from>
    <xdr:to>
      <xdr:col>16</xdr:col>
      <xdr:colOff>41910</xdr:colOff>
      <xdr:row>35</xdr:row>
      <xdr:rowOff>224247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49AC46-E389-4056-B8EE-0F547E9C9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1135" y="8334375"/>
          <a:ext cx="780815" cy="521427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10</xdr:row>
      <xdr:rowOff>38100</xdr:rowOff>
    </xdr:from>
    <xdr:to>
      <xdr:col>15</xdr:col>
      <xdr:colOff>161925</xdr:colOff>
      <xdr:row>12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03555B-7112-4A5D-ADBE-3AA58DF86BD1}"/>
            </a:ext>
          </a:extLst>
        </xdr:cNvPr>
        <xdr:cNvSpPr txBox="1"/>
      </xdr:nvSpPr>
      <xdr:spPr>
        <a:xfrm>
          <a:off x="9029700" y="2495550"/>
          <a:ext cx="26289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Graue Felder: Automatische Berechnungen. Bitte keine Zahlen eintragen.</a:t>
          </a:r>
          <a:endParaRPr lang="en-DK" sz="1100" kern="1200"/>
        </a:p>
      </xdr:txBody>
    </xdr:sp>
    <xdr:clientData/>
  </xdr:twoCellAnchor>
  <xdr:twoCellAnchor>
    <xdr:from>
      <xdr:col>12</xdr:col>
      <xdr:colOff>123825</xdr:colOff>
      <xdr:row>12</xdr:row>
      <xdr:rowOff>152400</xdr:rowOff>
    </xdr:from>
    <xdr:to>
      <xdr:col>15</xdr:col>
      <xdr:colOff>161925</xdr:colOff>
      <xdr:row>14</xdr:row>
      <xdr:rowOff>171450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B0C1B08-41F7-471F-9288-6AAEA150FA4A}"/>
            </a:ext>
          </a:extLst>
        </xdr:cNvPr>
        <xdr:cNvSpPr txBox="1"/>
      </xdr:nvSpPr>
      <xdr:spPr>
        <a:xfrm>
          <a:off x="9029700" y="3105150"/>
          <a:ext cx="26289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Weiße Felder: Möglichkeit für eigenen Input.</a:t>
          </a:r>
          <a:endParaRPr lang="en-DK" sz="1100" kern="1200"/>
        </a:p>
      </xdr:txBody>
    </xdr:sp>
    <xdr:clientData/>
  </xdr:twoCellAnchor>
  <xdr:twoCellAnchor>
    <xdr:from>
      <xdr:col>12</xdr:col>
      <xdr:colOff>123825</xdr:colOff>
      <xdr:row>15</xdr:row>
      <xdr:rowOff>9525</xdr:rowOff>
    </xdr:from>
    <xdr:to>
      <xdr:col>15</xdr:col>
      <xdr:colOff>161925</xdr:colOff>
      <xdr:row>17</xdr:row>
      <xdr:rowOff>28575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12CC517-B41D-481D-AC65-9C8277062A6A}"/>
            </a:ext>
          </a:extLst>
        </xdr:cNvPr>
        <xdr:cNvSpPr txBox="1"/>
      </xdr:nvSpPr>
      <xdr:spPr>
        <a:xfrm>
          <a:off x="9029700" y="3705225"/>
          <a:ext cx="26289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 sz="1100" kern="1200"/>
        </a:p>
      </xdr:txBody>
    </xdr:sp>
    <xdr:clientData/>
  </xdr:twoCellAnchor>
  <xdr:twoCellAnchor>
    <xdr:from>
      <xdr:col>12</xdr:col>
      <xdr:colOff>133350</xdr:colOff>
      <xdr:row>18</xdr:row>
      <xdr:rowOff>133351</xdr:rowOff>
    </xdr:from>
    <xdr:to>
      <xdr:col>15</xdr:col>
      <xdr:colOff>180975</xdr:colOff>
      <xdr:row>19</xdr:row>
      <xdr:rowOff>196937</xdr:rowOff>
    </xdr:to>
    <xdr:sp macro="" textlink="">
      <xdr:nvSpPr>
        <xdr:cNvPr id="10" name="Rectangle: Rounded Corner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B2F60-C0E0-298C-D410-010E2369F635}"/>
            </a:ext>
          </a:extLst>
        </xdr:cNvPr>
        <xdr:cNvSpPr/>
      </xdr:nvSpPr>
      <xdr:spPr>
        <a:xfrm>
          <a:off x="9039225" y="4572001"/>
          <a:ext cx="2638425" cy="311236"/>
        </a:xfrm>
        <a:prstGeom prst="roundRect">
          <a:avLst/>
        </a:prstGeom>
        <a:solidFill>
          <a:srgbClr val="0284C7"/>
        </a:solidFill>
        <a:ln>
          <a:solidFill>
            <a:srgbClr val="0284C7"/>
          </a:solidFill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540000" algn="ctr"/>
          <a:r>
            <a:rPr lang="da-DK" sz="1400" b="0" kern="1200"/>
            <a:t>Boosten Sie Ihr Budget</a:t>
          </a:r>
          <a:endParaRPr lang="en-DK" sz="1400" b="0" kern="1200"/>
        </a:p>
      </xdr:txBody>
    </xdr:sp>
    <xdr:clientData/>
  </xdr:twoCellAnchor>
  <xdr:twoCellAnchor editAs="oneCell">
    <xdr:from>
      <xdr:col>12</xdr:col>
      <xdr:colOff>276225</xdr:colOff>
      <xdr:row>18</xdr:row>
      <xdr:rowOff>190500</xdr:rowOff>
    </xdr:from>
    <xdr:to>
      <xdr:col>13</xdr:col>
      <xdr:colOff>34290</xdr:colOff>
      <xdr:row>19</xdr:row>
      <xdr:rowOff>148590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B1E869E-07D8-EBF5-8D52-31D7F78C7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 bright="70000" contrast="-70000"/>
        </a:blip>
        <a:stretch>
          <a:fillRect/>
        </a:stretch>
      </xdr:blipFill>
      <xdr:spPr>
        <a:xfrm>
          <a:off x="9182100" y="4629150"/>
          <a:ext cx="200025" cy="200025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20</xdr:row>
      <xdr:rowOff>171450</xdr:rowOff>
    </xdr:from>
    <xdr:to>
      <xdr:col>15</xdr:col>
      <xdr:colOff>200024</xdr:colOff>
      <xdr:row>23</xdr:row>
      <xdr:rowOff>19050</xdr:rowOff>
    </xdr:to>
    <xdr:sp macro="" textlink="">
      <xdr:nvSpPr>
        <xdr:cNvPr id="14" name="Rectangle: Rounded Corner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7D5D779-9985-4E1D-B424-B3BCFA526FDC}"/>
            </a:ext>
          </a:extLst>
        </xdr:cNvPr>
        <xdr:cNvSpPr/>
      </xdr:nvSpPr>
      <xdr:spPr>
        <a:xfrm>
          <a:off x="9029700" y="5105400"/>
          <a:ext cx="2666999" cy="590550"/>
        </a:xfrm>
        <a:prstGeom prst="roundRect">
          <a:avLst/>
        </a:prstGeom>
        <a:solidFill>
          <a:srgbClr val="0284C7"/>
        </a:solidFill>
        <a:ln>
          <a:noFill/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32000" algn="ctr"/>
          <a:r>
            <a:rPr lang="da-DK" sz="1400" b="0" kern="1200"/>
            <a:t>Gratis personalisierter Rückzahlungsplan</a:t>
          </a:r>
          <a:endParaRPr lang="en-DK" sz="1400" b="0" kern="1200"/>
        </a:p>
      </xdr:txBody>
    </xdr:sp>
    <xdr:clientData/>
  </xdr:twoCellAnchor>
  <xdr:twoCellAnchor editAs="oneCell">
    <xdr:from>
      <xdr:col>12</xdr:col>
      <xdr:colOff>276226</xdr:colOff>
      <xdr:row>21</xdr:row>
      <xdr:rowOff>76201</xdr:rowOff>
    </xdr:from>
    <xdr:to>
      <xdr:col>13</xdr:col>
      <xdr:colOff>114301</xdr:colOff>
      <xdr:row>22</xdr:row>
      <xdr:rowOff>114301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790CF3D-1B53-9B03-C2E5-DA45F5232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lum bright="70000" contrast="-70000"/>
        </a:blip>
        <a:stretch>
          <a:fillRect/>
        </a:stretch>
      </xdr:blipFill>
      <xdr:spPr>
        <a:xfrm>
          <a:off x="9182101" y="5257801"/>
          <a:ext cx="285750" cy="285750"/>
        </a:xfrm>
        <a:prstGeom prst="rect">
          <a:avLst/>
        </a:prstGeom>
      </xdr:spPr>
    </xdr:pic>
    <xdr:clientData/>
  </xdr:twoCellAnchor>
  <xdr:twoCellAnchor>
    <xdr:from>
      <xdr:col>13</xdr:col>
      <xdr:colOff>123825</xdr:colOff>
      <xdr:row>24</xdr:row>
      <xdr:rowOff>0</xdr:rowOff>
    </xdr:from>
    <xdr:to>
      <xdr:col>16</xdr:col>
      <xdr:colOff>85725</xdr:colOff>
      <xdr:row>26</xdr:row>
      <xdr:rowOff>19050</xdr:rowOff>
    </xdr:to>
    <xdr:sp macro="" textlink="">
      <xdr:nvSpPr>
        <xdr:cNvPr id="2" name="TextBox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B6AEF80-5962-4E8C-AE74-C66769586C11}"/>
            </a:ext>
          </a:extLst>
        </xdr:cNvPr>
        <xdr:cNvSpPr txBox="1"/>
      </xdr:nvSpPr>
      <xdr:spPr>
        <a:xfrm>
          <a:off x="9477375" y="5924550"/>
          <a:ext cx="23526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Wie verwendet man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dieses Tool? Sehen Sie unser Beispiel.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12</xdr:col>
      <xdr:colOff>228599</xdr:colOff>
      <xdr:row>24</xdr:row>
      <xdr:rowOff>152400</xdr:rowOff>
    </xdr:from>
    <xdr:to>
      <xdr:col>13</xdr:col>
      <xdr:colOff>28575</xdr:colOff>
      <xdr:row>25</xdr:row>
      <xdr:rowOff>147451</xdr:rowOff>
    </xdr:to>
    <xdr:pic>
      <xdr:nvPicPr>
        <xdr:cNvPr id="3" name="Picture 2" descr="iOS 17.4">
          <a:extLst>
            <a:ext uri="{FF2B5EF4-FFF2-40B4-BE49-F238E27FC236}">
              <a16:creationId xmlns:a16="http://schemas.microsoft.com/office/drawing/2014/main" id="{0B09EFAA-31DF-40A8-A81D-457765AA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4" y="6076950"/>
          <a:ext cx="247651" cy="24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679C6-C067-483A-AF7A-971B5ACCA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AEB2A5-559A-4E3B-B738-F5291C8A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188" y="2634642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1209A7-B322-41DD-98B6-2A92CA01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5EE7D5-3A91-4676-9137-D7F74B36FE1B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Januar</a:t>
          </a:r>
          <a:r>
            <a:rPr lang="de-DE" sz="2200" kern="1200" baseline="0">
              <a:latin typeface="Aptos Black" panose="020B0004020202020204" pitchFamily="34" charset="0"/>
            </a:rPr>
            <a:t>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5BDA002-E537-472A-B558-0FC8424B243D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AEF531-75F2-4AA1-A540-33B8F1B8A63C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 sz="1100" kern="1200"/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36AB03D-B4ED-4B30-B5C5-49CBF6086C81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585E12-7303-4919-83AE-0D9566D07B09}"/>
            </a:ext>
          </a:extLst>
        </xdr:cNvPr>
        <xdr:cNvSpPr txBox="1"/>
      </xdr:nvSpPr>
      <xdr:spPr>
        <a:xfrm>
          <a:off x="9563100" y="92964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8" name="Picture 7" descr="iOS 17.4">
          <a:extLst>
            <a:ext uri="{FF2B5EF4-FFF2-40B4-BE49-F238E27FC236}">
              <a16:creationId xmlns:a16="http://schemas.microsoft.com/office/drawing/2014/main" id="{9F6E6D6C-5B36-5A5C-52FB-216600AD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94773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A462A2-4E6C-44EE-AEE9-81D1E95F5580}"/>
            </a:ext>
          </a:extLst>
        </xdr:cNvPr>
        <xdr:cNvSpPr txBox="1"/>
      </xdr:nvSpPr>
      <xdr:spPr>
        <a:xfrm>
          <a:off x="9572625" y="98679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1" name="Picture 10" descr="iOS 17.4">
          <a:extLst>
            <a:ext uri="{FF2B5EF4-FFF2-40B4-BE49-F238E27FC236}">
              <a16:creationId xmlns:a16="http://schemas.microsoft.com/office/drawing/2014/main" id="{1DD7F9DC-C094-BA88-6783-3F126B9F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002982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1BC02AA-BC1C-4E0F-690C-861C6D02E2E5}"/>
            </a:ext>
          </a:extLst>
        </xdr:cNvPr>
        <xdr:cNvSpPr txBox="1"/>
      </xdr:nvSpPr>
      <xdr:spPr>
        <a:xfrm>
          <a:off x="2015987" y="2937841"/>
          <a:ext cx="30355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4FC099C-2250-4B39-8E24-8A730813C631}"/>
            </a:ext>
          </a:extLst>
        </xdr:cNvPr>
        <xdr:cNvSpPr txBox="1"/>
      </xdr:nvSpPr>
      <xdr:spPr>
        <a:xfrm>
          <a:off x="2024270" y="3026466"/>
          <a:ext cx="161511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E943412-0290-5FB8-793D-A18C0E5DFD0D}"/>
            </a:ext>
          </a:extLst>
        </xdr:cNvPr>
        <xdr:cNvCxnSpPr/>
      </xdr:nvCxnSpPr>
      <xdr:spPr>
        <a:xfrm flipV="1">
          <a:off x="2020725" y="301930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877E6-E267-4169-8579-5BAAE3574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335073</xdr:colOff>
      <xdr:row>11</xdr:row>
      <xdr:rowOff>194635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D12EC5-2153-412B-A16A-21877B9C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146219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EA169A-19FA-4A2F-A3E8-8A8E213E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0A23A9-5C94-4A50-B7E3-23CCB6C214AD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Februar Finanzen</a:t>
          </a:r>
        </a:p>
        <a:p>
          <a:pPr marL="0" indent="0"/>
          <a:r>
            <a:rPr lang="de-DE" sz="1400" kern="1200">
              <a:solidFill>
                <a:schemeClr val="dk1"/>
              </a:solidFill>
              <a:latin typeface="Avenir Next LT Pro Light" panose="020B0304020202020204" pitchFamily="34" charset="0"/>
              <a:ea typeface="+mn-ea"/>
              <a:cs typeface="+mn-cs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640F5FC-744C-4CCA-99E8-478FE36F019F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074EDF6-DC3C-45C4-B2C3-18ABAAF0AE66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801606E-4560-464A-BBC8-31345FD64FD0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E7EC31-29F1-4DF8-A1B4-D487E1989062}"/>
            </a:ext>
          </a:extLst>
        </xdr:cNvPr>
        <xdr:cNvSpPr txBox="1"/>
      </xdr:nvSpPr>
      <xdr:spPr>
        <a:xfrm>
          <a:off x="94869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So verwenden Sie den monatlichen Haushaltsplan</a:t>
          </a:r>
          <a:endParaRPr lang="en-DK" sz="1100" u="sng" kern="1200" baseline="0">
            <a:solidFill>
              <a:schemeClr val="tx2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7" name="Picture 6" descr="iOS 17.4">
          <a:extLst>
            <a:ext uri="{FF2B5EF4-FFF2-40B4-BE49-F238E27FC236}">
              <a16:creationId xmlns:a16="http://schemas.microsoft.com/office/drawing/2014/main" id="{D81A7F38-82D5-4CC0-964D-3568DB37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535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05CAED3-EBE8-4A40-B521-951B3011C997}"/>
            </a:ext>
          </a:extLst>
        </xdr:cNvPr>
        <xdr:cNvSpPr txBox="1"/>
      </xdr:nvSpPr>
      <xdr:spPr>
        <a:xfrm>
          <a:off x="94964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9" name="Picture 8" descr="iOS 17.4">
          <a:extLst>
            <a:ext uri="{FF2B5EF4-FFF2-40B4-BE49-F238E27FC236}">
              <a16:creationId xmlns:a16="http://schemas.microsoft.com/office/drawing/2014/main" id="{FE2CF3F1-9EFF-4E83-B903-85A7AE49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6473182-4A85-4BD6-B184-0A0D4E47C210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1B92621-B62B-42CB-95C5-4B9492C12A30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B3DC63C3-F9F7-4740-81F4-C702AD2E3BCE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2EA2DD-A0F9-4636-9978-CDA0355D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7F5888-208F-4B17-B6B4-25CC78AA9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338883</xdr:colOff>
      <xdr:row>11</xdr:row>
      <xdr:rowOff>194635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1C145-F17E-4263-BA59-319D2C12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F14F23-7286-483F-8829-E5A03A4A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E738AF-1E41-4125-9E0D-3F5D5B14EA20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März</a:t>
          </a:r>
          <a:r>
            <a:rPr lang="de-DE" sz="2200" kern="1200" baseline="0">
              <a:latin typeface="Aptos Black" panose="020B0004020202020204" pitchFamily="34" charset="0"/>
            </a:rPr>
            <a:t> Finanzen</a:t>
          </a:r>
          <a:endParaRPr lang="de-DE" sz="2200" kern="120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93CD711-41C9-46F5-8BB2-BA6CB1066F3E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Grey fields: Automatic calculations. Please don't enter any numbers here</a:t>
          </a:r>
          <a:endParaRPr lang="en-DK" sz="1100" kern="1200"/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316A38E-65CA-4435-8353-A47FAF391BC2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White fields: Possibility to enter own numbers.</a:t>
          </a:r>
          <a:endParaRPr lang="en-DK" sz="1100" kern="1200"/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ABF4527-9E31-4177-BE8E-9CD84C9D7E03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Blue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"Total"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fields: Automatic calculations. Please don't enter any numbers.</a:t>
          </a:r>
          <a:r>
            <a:rPr lang="de-DE"/>
            <a:t> </a:t>
          </a:r>
          <a:endParaRPr lang="en-DK" sz="1100" kern="1200"/>
        </a:p>
      </xdr:txBody>
    </xdr:sp>
    <xdr:clientData/>
  </xdr:twoCellAnchor>
  <xdr:twoCellAnchor>
    <xdr:from>
      <xdr:col>11</xdr:col>
      <xdr:colOff>209550</xdr:colOff>
      <xdr:row>37</xdr:row>
      <xdr:rowOff>200025</xdr:rowOff>
    </xdr:from>
    <xdr:to>
      <xdr:col>15</xdr:col>
      <xdr:colOff>47625</xdr:colOff>
      <xdr:row>39</xdr:row>
      <xdr:rowOff>219075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5AC6D0-FB1F-44D7-A2F1-D64542C55EE0}"/>
            </a:ext>
          </a:extLst>
        </xdr:cNvPr>
        <xdr:cNvSpPr txBox="1"/>
      </xdr:nvSpPr>
      <xdr:spPr>
        <a:xfrm>
          <a:off x="9486900" y="93249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Need help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on how to use this budget planner? See our example.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0</xdr:colOff>
      <xdr:row>38</xdr:row>
      <xdr:rowOff>133350</xdr:rowOff>
    </xdr:from>
    <xdr:to>
      <xdr:col>11</xdr:col>
      <xdr:colOff>194310</xdr:colOff>
      <xdr:row>39</xdr:row>
      <xdr:rowOff>95250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99CFBB6A-8F8C-4C2E-A5E1-EDFD50F7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05950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190500</xdr:rowOff>
    </xdr:from>
    <xdr:to>
      <xdr:col>15</xdr:col>
      <xdr:colOff>57150</xdr:colOff>
      <xdr:row>41</xdr:row>
      <xdr:rowOff>209550</xdr:rowOff>
    </xdr:to>
    <xdr:sp macro="" textlink="">
      <xdr:nvSpPr>
        <xdr:cNvPr id="19" name="TextBox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0DE903-645C-44AB-8CF9-EAA9C1A3E9CB}"/>
            </a:ext>
          </a:extLst>
        </xdr:cNvPr>
        <xdr:cNvSpPr txBox="1"/>
      </xdr:nvSpPr>
      <xdr:spPr>
        <a:xfrm>
          <a:off x="9496425" y="981075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Your free personal repayment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plan - become debt free in 2025!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0</xdr:colOff>
      <xdr:row>40</xdr:row>
      <xdr:rowOff>104775</xdr:rowOff>
    </xdr:from>
    <xdr:to>
      <xdr:col>11</xdr:col>
      <xdr:colOff>209550</xdr:colOff>
      <xdr:row>41</xdr:row>
      <xdr:rowOff>66675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346D3F1B-E722-457D-8CA3-D2A02A2A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97267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00AED96-B094-4A4A-A561-86BB6F59AD0A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0C9AA95-590F-4BD6-BECA-CAF86B494D21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52500710-F94F-4A6A-861A-EE0644EF07B2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CF07D2-B886-442C-8B86-F46E04E3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18CB6-CC73-4783-A910-0714D665B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7CFBEA-9F3E-42D5-B692-8E5A4D6A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B56A25-AFA0-4794-9841-B3D4F6CD7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14729B-4CBC-431F-B1D0-37D514A4CDE6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April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AEEE156-5262-4AA0-868C-6E5955ADEC3F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233063-2C06-4FEA-AB19-5F9607DC7D21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3AA6C03-0DCE-432C-A4C5-9DB49FB395CE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37</xdr:row>
      <xdr:rowOff>200025</xdr:rowOff>
    </xdr:from>
    <xdr:to>
      <xdr:col>15</xdr:col>
      <xdr:colOff>47625</xdr:colOff>
      <xdr:row>39</xdr:row>
      <xdr:rowOff>219075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9D6F3D-CB6B-4916-89F4-36674D30C707}"/>
            </a:ext>
          </a:extLst>
        </xdr:cNvPr>
        <xdr:cNvSpPr txBox="1"/>
      </xdr:nvSpPr>
      <xdr:spPr>
        <a:xfrm>
          <a:off x="9486900" y="93249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133350</xdr:rowOff>
    </xdr:from>
    <xdr:to>
      <xdr:col>11</xdr:col>
      <xdr:colOff>194310</xdr:colOff>
      <xdr:row>39</xdr:row>
      <xdr:rowOff>95250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9DC6F781-CC0E-4D07-8DCB-9EA42B7F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05950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190500</xdr:rowOff>
    </xdr:from>
    <xdr:to>
      <xdr:col>15</xdr:col>
      <xdr:colOff>57150</xdr:colOff>
      <xdr:row>41</xdr:row>
      <xdr:rowOff>209550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D6D7E4D-E430-455E-AF19-2FADCA44FE16}"/>
            </a:ext>
          </a:extLst>
        </xdr:cNvPr>
        <xdr:cNvSpPr txBox="1"/>
      </xdr:nvSpPr>
      <xdr:spPr>
        <a:xfrm>
          <a:off x="9496425" y="981075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104775</xdr:rowOff>
    </xdr:from>
    <xdr:to>
      <xdr:col>11</xdr:col>
      <xdr:colOff>209550</xdr:colOff>
      <xdr:row>41</xdr:row>
      <xdr:rowOff>66675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5BDC53B2-08F2-42A2-9461-33398C9A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97267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7142772-41F9-4974-9850-E4847041342A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201055-0C21-4B64-87E1-7A6EE304129F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CB4F045-EDE2-4456-B1EE-EE52971B9EFF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B2F6648-3831-4A43-8652-D8C5EE6E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BCBCC-4393-4EC5-AE54-73957B41A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E41F0-8A39-4461-82E2-D3E4BA78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59404F-4A9C-466E-91E3-632B73FF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DF9C04-D9AD-40EE-BFC0-93DF901F0541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Mai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54F5B03-BBE2-4C6B-A9D8-DDD3BB15D4E3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F1FA3B-D895-476D-B0DE-F7287F1DF854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F34F887-4707-4CD2-B212-8BEF0ADF903A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6046A0-5934-4069-BAC9-B156DAAE9ED9}"/>
            </a:ext>
          </a:extLst>
        </xdr:cNvPr>
        <xdr:cNvSpPr txBox="1"/>
      </xdr:nvSpPr>
      <xdr:spPr>
        <a:xfrm>
          <a:off x="94869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EAC72D6A-C070-454A-8983-A800EF24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D52925-A3FE-4272-8C19-AA634FEEF7F7}"/>
            </a:ext>
          </a:extLst>
        </xdr:cNvPr>
        <xdr:cNvSpPr txBox="1"/>
      </xdr:nvSpPr>
      <xdr:spPr>
        <a:xfrm>
          <a:off x="94964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1BD2A907-B574-4A98-9955-90998865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B97956B-19A9-45C4-809F-2DBB19D9A9E2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5F0F77D-114F-463F-A0DC-265A45D3BAFD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FCE76A44-10BF-4A68-ADB4-A03CF3EF24FD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38669C-ADD6-48A1-8BEC-A098E18E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11930-2B88-4746-84E1-4A7383D6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F0954-086C-4095-BA61-9BC6BF43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79CAF4-8379-4014-B6F9-5927F2A1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CDBA0D-9FF9-43C1-AAFD-FF6920FCEA36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Juni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D7569D9-7357-493B-A5F7-4FB8FDB04224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36CD74F-9853-4C8E-8042-CB922B0B3373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BD401D7-DE80-48EA-9D70-049BCC44DCB7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03AAE0-8A78-4D24-93B8-30DFE14EDFA7}"/>
            </a:ext>
          </a:extLst>
        </xdr:cNvPr>
        <xdr:cNvSpPr txBox="1"/>
      </xdr:nvSpPr>
      <xdr:spPr>
        <a:xfrm>
          <a:off x="94869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7DB249D5-18C3-4A0B-84D1-B9C6ED4F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09C6D8A-DA2E-4C29-B0FB-E55E2B43CAE2}"/>
            </a:ext>
          </a:extLst>
        </xdr:cNvPr>
        <xdr:cNvSpPr txBox="1"/>
      </xdr:nvSpPr>
      <xdr:spPr>
        <a:xfrm>
          <a:off x="94964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B5288E1E-C799-42AC-A57B-642450F2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5053407-5618-4184-BBBE-B16047FA54CF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C4707E6-EC03-48DF-AC5F-7B9F03F02547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A48BD9E-569F-4B81-ADA0-5809C25E3D27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688FC5-5834-4975-835D-7A5DBFF7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97BB0D-0EE7-412D-92ED-6D1F44494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E3CFFB-C43B-45B6-A97E-0D6EF76E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BAF72A-77DA-4058-BF9F-2BEFF76A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877A5D-A52E-4EDA-B1E2-2B3341C3C029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Juli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1FF9BEB-4A42-4051-A0B8-83A1229E5F20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A74BD41-5447-4FE3-9EF5-5E8BF06AD9A5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170315E-D83C-4D5D-91E0-9128CBB8642C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5A89B1-04AE-410B-93C9-3C4F92CEA075}"/>
            </a:ext>
          </a:extLst>
        </xdr:cNvPr>
        <xdr:cNvSpPr txBox="1"/>
      </xdr:nvSpPr>
      <xdr:spPr>
        <a:xfrm>
          <a:off x="94869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02C09BF0-1E1B-4E2C-B164-EE0697F0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B5851EC-5375-4262-BF96-8BBA8E576BE3}"/>
            </a:ext>
          </a:extLst>
        </xdr:cNvPr>
        <xdr:cNvSpPr txBox="1"/>
      </xdr:nvSpPr>
      <xdr:spPr>
        <a:xfrm>
          <a:off x="94964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92FF4E98-E5F7-468E-A2C2-F5A63DB3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02A13A-7679-4E70-B4D1-077014216FFC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F1D2D40-9A9E-4339-88C7-33107EBDB91D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C62ECD6-4219-4029-BE36-83D279A9A66B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9C3409-0E62-4030-99C1-CEF7402D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E6B03-29E8-42C8-919B-7C7B986F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26CC9-32D2-4B03-BC4F-77A72EDA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F9D77E-6716-432B-9609-D4075AA68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FBE5E2-E106-4626-A076-8427DCBC5883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August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8D46367-96F5-405C-8D6C-D9C527944DE5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6BA3616-A17C-4552-A336-C34125CEB65A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F09F57B-DABA-46E1-B315-23A4BE34962E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804672-20DE-426D-8FEC-F49C8B262582}"/>
            </a:ext>
          </a:extLst>
        </xdr:cNvPr>
        <xdr:cNvSpPr txBox="1"/>
      </xdr:nvSpPr>
      <xdr:spPr>
        <a:xfrm>
          <a:off x="94869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2E018331-63BA-4460-9285-E40B68E5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9D28379-73D3-4284-A3B7-E8D780A3F480}"/>
            </a:ext>
          </a:extLst>
        </xdr:cNvPr>
        <xdr:cNvSpPr txBox="1"/>
      </xdr:nvSpPr>
      <xdr:spPr>
        <a:xfrm>
          <a:off x="94964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712B905F-B3D1-4C32-9E35-D84C618D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B0604F2-7516-43EB-A695-1A827977466A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BF17DCE-1A1D-4220-B439-B9DE14B8436F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96B60A7-15C7-4E8B-B077-44CF490E97BC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5996B2-3976-4AAC-9A3A-69B7D950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E6FFED-A2D6-4DB5-BC8C-4F4D3A02A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29140B-50B4-4108-9E16-A8D09967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6137B0-B83A-48DF-9D7F-B484F7B0C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9849AC-1D5A-4780-B200-2380EA7BE215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September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3DEFF0B-1F30-44C8-B369-0CFA954C3F98}"/>
            </a:ext>
          </a:extLst>
        </xdr:cNvPr>
        <xdr:cNvSpPr txBox="1"/>
      </xdr:nvSpPr>
      <xdr:spPr>
        <a:xfrm>
          <a:off x="93916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184C77-DA5F-45A7-8704-D99C10BE714F}"/>
            </a:ext>
          </a:extLst>
        </xdr:cNvPr>
        <xdr:cNvSpPr txBox="1"/>
      </xdr:nvSpPr>
      <xdr:spPr>
        <a:xfrm>
          <a:off x="93916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561221D-97F3-4AA8-A37B-724FA941747D}"/>
            </a:ext>
          </a:extLst>
        </xdr:cNvPr>
        <xdr:cNvSpPr txBox="1"/>
      </xdr:nvSpPr>
      <xdr:spPr>
        <a:xfrm>
          <a:off x="93916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1C941A-AB1C-46AE-93F1-FFF760C6CB1D}"/>
            </a:ext>
          </a:extLst>
        </xdr:cNvPr>
        <xdr:cNvSpPr txBox="1"/>
      </xdr:nvSpPr>
      <xdr:spPr>
        <a:xfrm>
          <a:off x="96012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C7406BC7-6A76-48EF-BFEB-B45F5740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4AD282B-3B1F-47F5-8776-391D85ADE12C}"/>
            </a:ext>
          </a:extLst>
        </xdr:cNvPr>
        <xdr:cNvSpPr txBox="1"/>
      </xdr:nvSpPr>
      <xdr:spPr>
        <a:xfrm>
          <a:off x="96107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52A47689-9F98-4A26-A45C-704B5412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41CAA43-4B5D-4CAE-85E5-57EC7A11A770}"/>
            </a:ext>
          </a:extLst>
        </xdr:cNvPr>
        <xdr:cNvSpPr txBox="1"/>
      </xdr:nvSpPr>
      <xdr:spPr>
        <a:xfrm>
          <a:off x="20669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2FE5DEA-25B0-45F6-9560-2BB56CAA4F9C}"/>
            </a:ext>
          </a:extLst>
        </xdr:cNvPr>
        <xdr:cNvSpPr txBox="1"/>
      </xdr:nvSpPr>
      <xdr:spPr>
        <a:xfrm>
          <a:off x="21405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750EDE98-BA5C-4A7D-95F1-F72347A73FF4}"/>
            </a:ext>
          </a:extLst>
        </xdr:cNvPr>
        <xdr:cNvCxnSpPr/>
      </xdr:nvCxnSpPr>
      <xdr:spPr>
        <a:xfrm flipV="1">
          <a:off x="21377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DF220E-4EB3-456A-8F1C-7B707BC9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4F18B-E008-4B30-AE1A-59B2ED5B5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7DC8A3-98F5-4695-A5C1-F2241CA5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9D723E-3CF4-4BAA-8954-63AEFE60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814DA4-2FF5-40B2-93F1-CE66E07FCDD2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October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9633B08-6B70-4405-B6C7-21CDD27C9445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259A200-2E7B-4F08-A9BF-4A64DD130FD8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0C248CF-69A4-4D5A-B811-D9D2941DD0CD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0C45E4-41E5-4BCA-9AF5-16A465F0C968}"/>
            </a:ext>
          </a:extLst>
        </xdr:cNvPr>
        <xdr:cNvSpPr txBox="1"/>
      </xdr:nvSpPr>
      <xdr:spPr>
        <a:xfrm>
          <a:off x="948690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1DBF7710-2672-4856-A35F-DBAA69BB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5EEE43F-7912-40CD-B43E-15979811E8DB}"/>
            </a:ext>
          </a:extLst>
        </xdr:cNvPr>
        <xdr:cNvSpPr txBox="1"/>
      </xdr:nvSpPr>
      <xdr:spPr>
        <a:xfrm>
          <a:off x="949642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FB5E2DDB-696C-4A5F-B841-AA1BE727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9FC76E9-2E33-4723-B769-72C883020AD7}"/>
            </a:ext>
          </a:extLst>
        </xdr:cNvPr>
        <xdr:cNvSpPr txBox="1"/>
      </xdr:nvSpPr>
      <xdr:spPr>
        <a:xfrm>
          <a:off x="195262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EC87994-D76F-4865-AE61-7018F54F51A6}"/>
            </a:ext>
          </a:extLst>
        </xdr:cNvPr>
        <xdr:cNvSpPr txBox="1"/>
      </xdr:nvSpPr>
      <xdr:spPr>
        <a:xfrm>
          <a:off x="202629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5753F1B4-49DA-419F-BBF7-14827B1658A1}"/>
            </a:ext>
          </a:extLst>
        </xdr:cNvPr>
        <xdr:cNvCxnSpPr/>
      </xdr:nvCxnSpPr>
      <xdr:spPr>
        <a:xfrm flipV="1">
          <a:off x="202348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41F539-7806-4C11-A7CC-68534EF1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FABBFC-62CC-4A20-9298-C2F069C91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1CD5F-D2A6-4175-B1CD-A9DB81B3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CF1F8A-F0B9-4693-883C-569E768B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E4011E-EA2F-40D8-8B38-8A5B0F7B967C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November Finances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MONTHLY</a:t>
          </a:r>
          <a:r>
            <a:rPr lang="de-DE" sz="1100" kern="1200"/>
            <a:t> </a:t>
          </a:r>
          <a:r>
            <a:rPr lang="de-DE" sz="1400" kern="1200">
              <a:solidFill>
                <a:schemeClr val="dk1"/>
              </a:solidFill>
              <a:latin typeface="Avenir Next LT Pro Light" panose="020B0304020202020204" pitchFamily="34" charset="0"/>
              <a:ea typeface="+mn-ea"/>
              <a:cs typeface="+mn-cs"/>
            </a:rPr>
            <a:t>OVERVIEW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5562392-3B79-4B81-95EC-C03D01CA2B31}"/>
            </a:ext>
          </a:extLst>
        </xdr:cNvPr>
        <xdr:cNvSpPr txBox="1"/>
      </xdr:nvSpPr>
      <xdr:spPr>
        <a:xfrm>
          <a:off x="937260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1F55B7-73B3-4CAB-9C12-C3B705771EA8}"/>
            </a:ext>
          </a:extLst>
        </xdr:cNvPr>
        <xdr:cNvSpPr txBox="1"/>
      </xdr:nvSpPr>
      <xdr:spPr>
        <a:xfrm>
          <a:off x="937260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20BE3CD-7C1C-4779-A06C-40D28A0478D6}"/>
            </a:ext>
          </a:extLst>
        </xdr:cNvPr>
        <xdr:cNvSpPr txBox="1"/>
      </xdr:nvSpPr>
      <xdr:spPr>
        <a:xfrm>
          <a:off x="937260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76CE48-0509-4DDC-AF07-AB50F92D0068}"/>
            </a:ext>
          </a:extLst>
        </xdr:cNvPr>
        <xdr:cNvSpPr txBox="1"/>
      </xdr:nvSpPr>
      <xdr:spPr>
        <a:xfrm>
          <a:off x="958215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539DC21E-B1A4-455D-B7FF-F8111338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7B2A7D-2D77-4579-836E-4D72EC5B310E}"/>
            </a:ext>
          </a:extLst>
        </xdr:cNvPr>
        <xdr:cNvSpPr txBox="1"/>
      </xdr:nvSpPr>
      <xdr:spPr>
        <a:xfrm>
          <a:off x="959167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99F1A7F5-5680-407B-93B9-6BA80BAC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1DA7BB6-5AC8-486F-9CF4-CBA96FE07FE8}"/>
            </a:ext>
          </a:extLst>
        </xdr:cNvPr>
        <xdr:cNvSpPr txBox="1"/>
      </xdr:nvSpPr>
      <xdr:spPr>
        <a:xfrm>
          <a:off x="204787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3EE161C-88FA-42CD-AE9C-959B5C2C9AAC}"/>
            </a:ext>
          </a:extLst>
        </xdr:cNvPr>
        <xdr:cNvSpPr txBox="1"/>
      </xdr:nvSpPr>
      <xdr:spPr>
        <a:xfrm>
          <a:off x="212154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3BA2F586-4FAE-49BB-898A-982499BF4AAA}"/>
            </a:ext>
          </a:extLst>
        </xdr:cNvPr>
        <xdr:cNvCxnSpPr/>
      </xdr:nvCxnSpPr>
      <xdr:spPr>
        <a:xfrm flipV="1">
          <a:off x="211873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AA1D86-87B3-4C1C-AB63-E44BEAC4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F0473-6F1C-4672-A47C-CADF805BD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327453</xdr:colOff>
      <xdr:row>11</xdr:row>
      <xdr:rowOff>198445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6FD102-8837-40C3-93EE-FD4C250E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1213302</xdr:colOff>
      <xdr:row>2</xdr:row>
      <xdr:rowOff>140504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DAD686-CC51-4DC5-849D-39486CB3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171F97-E95B-4D5E-A1E4-706463647254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Dezember Finanzen</a:t>
          </a:r>
        </a:p>
        <a:p>
          <a:r>
            <a:rPr lang="de-DE" sz="1400" kern="1200">
              <a:latin typeface="Avenir Next LT Pro Light" panose="020B0304020202020204" pitchFamily="34" charset="0"/>
            </a:rPr>
            <a:t>MONATSÜBERSICHT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3037B3E-94EE-43A4-A344-4B2B5913E163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4ED5CC0-750B-42D2-B86F-9A800F0CD138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A18118-ACC3-4D72-8DF8-9DA335725256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209550</xdr:colOff>
      <xdr:row>38</xdr:row>
      <xdr:rowOff>0</xdr:rowOff>
    </xdr:from>
    <xdr:to>
      <xdr:col>15</xdr:col>
      <xdr:colOff>47625</xdr:colOff>
      <xdr:row>40</xdr:row>
      <xdr:rowOff>19050</xdr:rowOff>
    </xdr:to>
    <xdr:sp macro="" textlink="">
      <xdr:nvSpPr>
        <xdr:cNvPr id="17" name="Text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28E2E0-1C19-4099-961C-D69C40781957}"/>
            </a:ext>
          </a:extLst>
        </xdr:cNvPr>
        <xdr:cNvSpPr txBox="1"/>
      </xdr:nvSpPr>
      <xdr:spPr>
        <a:xfrm>
          <a:off x="9620250" y="93726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So verwenden Sie den monatlichen Haushaltsplan</a:t>
          </a:r>
        </a:p>
      </xdr:txBody>
    </xdr:sp>
    <xdr:clientData/>
  </xdr:twoCellAnchor>
  <xdr:twoCellAnchor editAs="oneCell">
    <xdr:from>
      <xdr:col>11</xdr:col>
      <xdr:colOff>0</xdr:colOff>
      <xdr:row>38</xdr:row>
      <xdr:rowOff>180975</xdr:rowOff>
    </xdr:from>
    <xdr:to>
      <xdr:col>11</xdr:col>
      <xdr:colOff>194310</xdr:colOff>
      <xdr:row>39</xdr:row>
      <xdr:rowOff>142875</xdr:rowOff>
    </xdr:to>
    <xdr:pic>
      <xdr:nvPicPr>
        <xdr:cNvPr id="18" name="Picture 17" descr="iOS 17.4">
          <a:extLst>
            <a:ext uri="{FF2B5EF4-FFF2-40B4-BE49-F238E27FC236}">
              <a16:creationId xmlns:a16="http://schemas.microsoft.com/office/drawing/2014/main" id="{B0223B1A-65F9-4CFC-B356-4915E5E6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9553575"/>
          <a:ext cx="19431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39</xdr:row>
      <xdr:rowOff>238125</xdr:rowOff>
    </xdr:from>
    <xdr:to>
      <xdr:col>15</xdr:col>
      <xdr:colOff>57150</xdr:colOff>
      <xdr:row>42</xdr:row>
      <xdr:rowOff>9525</xdr:rowOff>
    </xdr:to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EEEFFA-39A3-424D-89E2-435DFF7BB4F8}"/>
            </a:ext>
          </a:extLst>
        </xdr:cNvPr>
        <xdr:cNvSpPr txBox="1"/>
      </xdr:nvSpPr>
      <xdr:spPr>
        <a:xfrm>
          <a:off x="9629775" y="9858375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Ihr gratis personalisierter Rückzahlungsplan - begleichen Sie Ihre Schulden 2025!</a:t>
          </a:r>
        </a:p>
      </xdr:txBody>
    </xdr:sp>
    <xdr:clientData/>
  </xdr:twoCellAnchor>
  <xdr:twoCellAnchor editAs="oneCell">
    <xdr:from>
      <xdr:col>11</xdr:col>
      <xdr:colOff>0</xdr:colOff>
      <xdr:row>40</xdr:row>
      <xdr:rowOff>152400</xdr:rowOff>
    </xdr:from>
    <xdr:to>
      <xdr:col>11</xdr:col>
      <xdr:colOff>209550</xdr:colOff>
      <xdr:row>41</xdr:row>
      <xdr:rowOff>114300</xdr:rowOff>
    </xdr:to>
    <xdr:pic>
      <xdr:nvPicPr>
        <xdr:cNvPr id="20" name="Picture 19" descr="iOS 17.4">
          <a:extLst>
            <a:ext uri="{FF2B5EF4-FFF2-40B4-BE49-F238E27FC236}">
              <a16:creationId xmlns:a16="http://schemas.microsoft.com/office/drawing/2014/main" id="{C68C36A5-0301-42B2-8835-7E361AB7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00203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161468</xdr:colOff>
      <xdr:row>12</xdr:row>
      <xdr:rowOff>153229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73CE4F2-D02A-4AD3-9042-9FA80D5F1514}"/>
            </a:ext>
          </a:extLst>
        </xdr:cNvPr>
        <xdr:cNvSpPr txBox="1"/>
      </xdr:nvSpPr>
      <xdr:spPr>
        <a:xfrm>
          <a:off x="2085975" y="2933700"/>
          <a:ext cx="16146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73673</xdr:colOff>
      <xdr:row>12</xdr:row>
      <xdr:rowOff>81999</xdr:rowOff>
    </xdr:from>
    <xdr:to>
      <xdr:col>3</xdr:col>
      <xdr:colOff>15106</xdr:colOff>
      <xdr:row>12</xdr:row>
      <xdr:rowOff>235228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4067224-C90E-4553-BD87-406D47E9100C}"/>
            </a:ext>
          </a:extLst>
        </xdr:cNvPr>
        <xdr:cNvSpPr txBox="1"/>
      </xdr:nvSpPr>
      <xdr:spPr>
        <a:xfrm>
          <a:off x="2159648" y="3015699"/>
          <a:ext cx="160508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70864</xdr:colOff>
      <xdr:row>12</xdr:row>
      <xdr:rowOff>68646</xdr:rowOff>
    </xdr:from>
    <xdr:to>
      <xdr:col>2</xdr:col>
      <xdr:colOff>171536</xdr:colOff>
      <xdr:row>12</xdr:row>
      <xdr:rowOff>173896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CACF61B5-989B-4284-A0C0-54A487E410FF}"/>
            </a:ext>
          </a:extLst>
        </xdr:cNvPr>
        <xdr:cNvCxnSpPr/>
      </xdr:nvCxnSpPr>
      <xdr:spPr>
        <a:xfrm flipV="1">
          <a:off x="2156839" y="300234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8E81B5-76BA-4BD2-B254-F24A4930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270782</xdr:colOff>
      <xdr:row>0</xdr:row>
      <xdr:rowOff>205467</xdr:rowOff>
    </xdr:from>
    <xdr:to>
      <xdr:col>1</xdr:col>
      <xdr:colOff>1182461</xdr:colOff>
      <xdr:row>3</xdr:row>
      <xdr:rowOff>33235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BBDCA-88E3-4636-8B93-C24CF2E8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757" y="205467"/>
          <a:ext cx="911679" cy="608818"/>
        </a:xfrm>
        <a:prstGeom prst="rect">
          <a:avLst/>
        </a:prstGeom>
      </xdr:spPr>
    </xdr:pic>
    <xdr:clientData/>
  </xdr:twoCellAnchor>
  <xdr:twoCellAnchor editAs="oneCell">
    <xdr:from>
      <xdr:col>1</xdr:col>
      <xdr:colOff>98950</xdr:colOff>
      <xdr:row>25</xdr:row>
      <xdr:rowOff>173990</xdr:rowOff>
    </xdr:from>
    <xdr:to>
      <xdr:col>1</xdr:col>
      <xdr:colOff>276115</xdr:colOff>
      <xdr:row>26</xdr:row>
      <xdr:rowOff>87948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7D01E-5CF8-422D-AC18-94581FB2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925" y="6346190"/>
          <a:ext cx="177165" cy="161608"/>
        </a:xfrm>
        <a:prstGeom prst="rect">
          <a:avLst/>
        </a:prstGeom>
      </xdr:spPr>
    </xdr:pic>
    <xdr:clientData/>
  </xdr:twoCellAnchor>
  <xdr:twoCellAnchor>
    <xdr:from>
      <xdr:col>11</xdr:col>
      <xdr:colOff>171450</xdr:colOff>
      <xdr:row>10</xdr:row>
      <xdr:rowOff>38100</xdr:rowOff>
    </xdr:from>
    <xdr:to>
      <xdr:col>14</xdr:col>
      <xdr:colOff>1181100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C9E489-C5F5-4D69-BC11-0CDFAF336515}"/>
            </a:ext>
          </a:extLst>
        </xdr:cNvPr>
        <xdr:cNvSpPr txBox="1"/>
      </xdr:nvSpPr>
      <xdr:spPr>
        <a:xfrm>
          <a:off x="9048750" y="2495550"/>
          <a:ext cx="26289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Grey fields: Automatic calculations. Please don't enter any numbers here</a:t>
          </a:r>
          <a:endParaRPr lang="en-DK" sz="1100" kern="1200"/>
        </a:p>
      </xdr:txBody>
    </xdr:sp>
    <xdr:clientData/>
  </xdr:twoCellAnchor>
  <xdr:twoCellAnchor>
    <xdr:from>
      <xdr:col>11</xdr:col>
      <xdr:colOff>171450</xdr:colOff>
      <xdr:row>12</xdr:row>
      <xdr:rowOff>152400</xdr:rowOff>
    </xdr:from>
    <xdr:to>
      <xdr:col>14</xdr:col>
      <xdr:colOff>1181100</xdr:colOff>
      <xdr:row>14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EFB23A-C237-4C07-B2E9-0DC3C6D034D6}"/>
            </a:ext>
          </a:extLst>
        </xdr:cNvPr>
        <xdr:cNvSpPr txBox="1"/>
      </xdr:nvSpPr>
      <xdr:spPr>
        <a:xfrm>
          <a:off x="9048750" y="3105150"/>
          <a:ext cx="26289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White fields: Possibility to enter own numbers.</a:t>
          </a:r>
          <a:endParaRPr lang="en-DK" sz="1100" kern="1200"/>
        </a:p>
      </xdr:txBody>
    </xdr:sp>
    <xdr:clientData/>
  </xdr:twoCellAnchor>
  <xdr:twoCellAnchor>
    <xdr:from>
      <xdr:col>11</xdr:col>
      <xdr:colOff>171450</xdr:colOff>
      <xdr:row>15</xdr:row>
      <xdr:rowOff>9525</xdr:rowOff>
    </xdr:from>
    <xdr:to>
      <xdr:col>14</xdr:col>
      <xdr:colOff>1181100</xdr:colOff>
      <xdr:row>17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AB6ED1-6BFF-4342-B4C0-EC72E705FAE7}"/>
            </a:ext>
          </a:extLst>
        </xdr:cNvPr>
        <xdr:cNvSpPr txBox="1"/>
      </xdr:nvSpPr>
      <xdr:spPr>
        <a:xfrm>
          <a:off x="9048750" y="3705225"/>
          <a:ext cx="26289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Blue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"Total"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fields: Automatic calculations. Please don't enter any numbers.</a:t>
          </a:r>
          <a:r>
            <a:rPr lang="de-DE"/>
            <a:t> </a:t>
          </a:r>
          <a:endParaRPr lang="en-DK" sz="1100" kern="1200"/>
        </a:p>
      </xdr:txBody>
    </xdr:sp>
    <xdr:clientData/>
  </xdr:twoCellAnchor>
  <xdr:twoCellAnchor>
    <xdr:from>
      <xdr:col>11</xdr:col>
      <xdr:colOff>180975</xdr:colOff>
      <xdr:row>18</xdr:row>
      <xdr:rowOff>133351</xdr:rowOff>
    </xdr:from>
    <xdr:to>
      <xdr:col>14</xdr:col>
      <xdr:colOff>1200150</xdr:colOff>
      <xdr:row>19</xdr:row>
      <xdr:rowOff>196937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A9B31-0DBC-4A88-9C8E-8500E9EB0288}"/>
            </a:ext>
          </a:extLst>
        </xdr:cNvPr>
        <xdr:cNvSpPr/>
      </xdr:nvSpPr>
      <xdr:spPr>
        <a:xfrm>
          <a:off x="9058275" y="4572001"/>
          <a:ext cx="2638425" cy="311236"/>
        </a:xfrm>
        <a:prstGeom prst="roundRect">
          <a:avLst/>
        </a:prstGeom>
        <a:solidFill>
          <a:srgbClr val="0284C7"/>
        </a:solidFill>
        <a:ln>
          <a:solidFill>
            <a:srgbClr val="0284C7"/>
          </a:solidFill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540000" algn="ctr"/>
          <a:r>
            <a:rPr lang="da-DK" sz="1400" b="0" kern="1200"/>
            <a:t>Boost</a:t>
          </a:r>
          <a:r>
            <a:rPr lang="da-DK" sz="1400" b="0" kern="1200" baseline="0"/>
            <a:t> your budget</a:t>
          </a:r>
          <a:endParaRPr lang="en-DK" sz="1400" b="0" kern="1200"/>
        </a:p>
      </xdr:txBody>
    </xdr:sp>
    <xdr:clientData/>
  </xdr:twoCellAnchor>
  <xdr:twoCellAnchor editAs="oneCell">
    <xdr:from>
      <xdr:col>11</xdr:col>
      <xdr:colOff>323850</xdr:colOff>
      <xdr:row>18</xdr:row>
      <xdr:rowOff>190500</xdr:rowOff>
    </xdr:from>
    <xdr:to>
      <xdr:col>12</xdr:col>
      <xdr:colOff>120015</xdr:colOff>
      <xdr:row>19</xdr:row>
      <xdr:rowOff>148590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49B7052-6129-4908-94AD-B4F872DE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70000" contrast="-70000"/>
        </a:blip>
        <a:stretch>
          <a:fillRect/>
        </a:stretch>
      </xdr:blipFill>
      <xdr:spPr>
        <a:xfrm>
          <a:off x="9201150" y="4629150"/>
          <a:ext cx="205740" cy="205740"/>
        </a:xfrm>
        <a:prstGeom prst="rect">
          <a:avLst/>
        </a:prstGeom>
      </xdr:spPr>
    </xdr:pic>
    <xdr:clientData/>
  </xdr:twoCellAnchor>
  <xdr:twoCellAnchor>
    <xdr:from>
      <xdr:col>11</xdr:col>
      <xdr:colOff>171450</xdr:colOff>
      <xdr:row>20</xdr:row>
      <xdr:rowOff>171450</xdr:rowOff>
    </xdr:from>
    <xdr:to>
      <xdr:col>14</xdr:col>
      <xdr:colOff>1219199</xdr:colOff>
      <xdr:row>23</xdr:row>
      <xdr:rowOff>19050</xdr:rowOff>
    </xdr:to>
    <xdr:sp macro="" textlink="">
      <xdr:nvSpPr>
        <xdr:cNvPr id="9" name="Rectangle: Rounded Corner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963A56-A264-41BF-BB1F-37955A812898}"/>
            </a:ext>
          </a:extLst>
        </xdr:cNvPr>
        <xdr:cNvSpPr/>
      </xdr:nvSpPr>
      <xdr:spPr>
        <a:xfrm>
          <a:off x="9048750" y="5105400"/>
          <a:ext cx="2666999" cy="590550"/>
        </a:xfrm>
        <a:prstGeom prst="roundRect">
          <a:avLst/>
        </a:prstGeom>
        <a:solidFill>
          <a:srgbClr val="0284C7"/>
        </a:solidFill>
        <a:ln>
          <a:noFill/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32000" algn="ctr"/>
          <a:r>
            <a:rPr lang="da-DK" sz="1400" b="0" kern="1200"/>
            <a:t>Free personalized</a:t>
          </a:r>
          <a:r>
            <a:rPr lang="da-DK" sz="1400" b="0" kern="1200" baseline="0"/>
            <a:t> repayment plan</a:t>
          </a:r>
          <a:endParaRPr lang="en-DK" sz="1400" b="0" kern="1200"/>
        </a:p>
      </xdr:txBody>
    </xdr:sp>
    <xdr:clientData/>
  </xdr:twoCellAnchor>
  <xdr:twoCellAnchor editAs="oneCell">
    <xdr:from>
      <xdr:col>11</xdr:col>
      <xdr:colOff>323851</xdr:colOff>
      <xdr:row>21</xdr:row>
      <xdr:rowOff>76201</xdr:rowOff>
    </xdr:from>
    <xdr:to>
      <xdr:col>12</xdr:col>
      <xdr:colOff>200026</xdr:colOff>
      <xdr:row>22</xdr:row>
      <xdr:rowOff>114301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AD571F-9ECF-416F-A981-8EF96116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 bright="70000" contrast="-70000"/>
        </a:blip>
        <a:stretch>
          <a:fillRect/>
        </a:stretch>
      </xdr:blipFill>
      <xdr:spPr>
        <a:xfrm>
          <a:off x="9201151" y="525780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514350</xdr:colOff>
      <xdr:row>33</xdr:row>
      <xdr:rowOff>9525</xdr:rowOff>
    </xdr:from>
    <xdr:to>
      <xdr:col>14</xdr:col>
      <xdr:colOff>1289450</xdr:colOff>
      <xdr:row>35</xdr:row>
      <xdr:rowOff>52797</xdr:rowOff>
    </xdr:to>
    <xdr:pic>
      <xdr:nvPicPr>
        <xdr:cNvPr id="11" name="Pictur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B1EC94-EDEB-4242-AF3D-474E676E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8162925"/>
          <a:ext cx="775100" cy="5385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9D90A-DA31-46F2-BD61-AFE61163A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338883</xdr:colOff>
      <xdr:row>11</xdr:row>
      <xdr:rowOff>194635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08060-1611-491D-AAEC-6E6B2047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2C4E0B-C6C8-4617-A03D-E691007B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B35B37-2990-4704-8139-83EFA2C93483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Januar Finanzen</a:t>
          </a:r>
          <a:br>
            <a:rPr lang="de-DE" sz="1400" kern="1200">
              <a:solidFill>
                <a:schemeClr val="dk1"/>
              </a:solidFill>
              <a:latin typeface="Avenir Next LT Pro Light" panose="020B0304020202020204" pitchFamily="34" charset="0"/>
              <a:ea typeface="+mn-ea"/>
              <a:cs typeface="+mn-cs"/>
            </a:rPr>
          </a:br>
          <a:r>
            <a:rPr lang="de-DE" sz="3200" b="1" kern="1200">
              <a:solidFill>
                <a:schemeClr val="accent5">
                  <a:lumMod val="50000"/>
                </a:schemeClr>
              </a:solidFill>
              <a:latin typeface="Avenir Next LT Pro Light" panose="020B0304020202020204" pitchFamily="34" charset="0"/>
              <a:ea typeface="+mn-ea"/>
              <a:cs typeface="+mn-cs"/>
            </a:rPr>
            <a:t>BEISPIEL</a:t>
          </a:r>
          <a:endParaRPr lang="en-DK" sz="1400" b="1" kern="1200">
            <a:solidFill>
              <a:schemeClr val="accent5">
                <a:lumMod val="50000"/>
              </a:schemeClr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19050</xdr:colOff>
      <xdr:row>29</xdr:row>
      <xdr:rowOff>200025</xdr:rowOff>
    </xdr:from>
    <xdr:to>
      <xdr:col>15</xdr:col>
      <xdr:colOff>123825</xdr:colOff>
      <xdr:row>31</xdr:row>
      <xdr:rowOff>219075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37C8BB-6D9D-7DF2-0B4F-014C2411A3A1}"/>
            </a:ext>
          </a:extLst>
        </xdr:cNvPr>
        <xdr:cNvSpPr txBox="1"/>
      </xdr:nvSpPr>
      <xdr:spPr>
        <a:xfrm>
          <a:off x="9391650" y="74676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Graue Felder: 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19050</xdr:colOff>
      <xdr:row>32</xdr:row>
      <xdr:rowOff>66675</xdr:rowOff>
    </xdr:from>
    <xdr:to>
      <xdr:col>15</xdr:col>
      <xdr:colOff>123825</xdr:colOff>
      <xdr:row>34</xdr:row>
      <xdr:rowOff>85725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F3EA8A-3890-4FFE-9355-0348BEBDCE7C}"/>
            </a:ext>
          </a:extLst>
        </xdr:cNvPr>
        <xdr:cNvSpPr txBox="1"/>
      </xdr:nvSpPr>
      <xdr:spPr>
        <a:xfrm>
          <a:off x="9391650" y="80772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Weiße Felder: Möglichkeit für eigenen Input.</a:t>
          </a:r>
          <a:endParaRPr lang="en-DK">
            <a:effectLst/>
          </a:endParaRPr>
        </a:p>
      </xdr:txBody>
    </xdr:sp>
    <xdr:clientData/>
  </xdr:twoCellAnchor>
  <xdr:twoCellAnchor>
    <xdr:from>
      <xdr:col>11</xdr:col>
      <xdr:colOff>19050</xdr:colOff>
      <xdr:row>34</xdr:row>
      <xdr:rowOff>171450</xdr:rowOff>
    </xdr:from>
    <xdr:to>
      <xdr:col>15</xdr:col>
      <xdr:colOff>123825</xdr:colOff>
      <xdr:row>36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2F70398-3D9B-421F-8E3A-AABA342D5F70}"/>
            </a:ext>
          </a:extLst>
        </xdr:cNvPr>
        <xdr:cNvSpPr txBox="1"/>
      </xdr:nvSpPr>
      <xdr:spPr>
        <a:xfrm>
          <a:off x="9391650" y="86772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Blaue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"Gesamt"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Automatische Berechnungen. Bitte keine Zahlen eintragen.</a:t>
          </a:r>
          <a:endParaRPr lang="en-DK">
            <a:effectLst/>
          </a:endParaRPr>
        </a:p>
      </xdr:txBody>
    </xdr: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915256-8809-4466-BA40-6CED78A1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9B785"/>
      </a:accent1>
      <a:accent2>
        <a:srgbClr val="91BCE7"/>
      </a:accent2>
      <a:accent3>
        <a:srgbClr val="FFBC42"/>
      </a:accent3>
      <a:accent4>
        <a:srgbClr val="C55F5F"/>
      </a:accent4>
      <a:accent5>
        <a:srgbClr val="FB8F94"/>
      </a:accent5>
      <a:accent6>
        <a:srgbClr val="278FC3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neezy.de/eezy-repay/" TargetMode="External"/><Relationship Id="rId1" Type="http://schemas.openxmlformats.org/officeDocument/2006/relationships/hyperlink" Target="https://moneezy.de/eezy-repa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oneezy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oneezy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oneezy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oneezy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oneezy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oneezy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oneezy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moneezy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oneezy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moneezy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moneezy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moneezy.de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moneezy.de/eezy-repay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moneezy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F983-6DA3-4EF1-B584-A8B2AA7A459F}">
  <sheetPr>
    <tabColor rgb="FF0284C7"/>
  </sheetPr>
  <dimension ref="A1:T40"/>
  <sheetViews>
    <sheetView showGridLines="0" tabSelected="1" zoomScaleNormal="100" workbookViewId="0">
      <selection activeCell="S13" sqref="S13"/>
    </sheetView>
  </sheetViews>
  <sheetFormatPr defaultColWidth="11.42578125" defaultRowHeight="15" x14ac:dyDescent="0.25"/>
  <cols>
    <col min="1" max="1" width="2.7109375" style="63" customWidth="1"/>
    <col min="2" max="2" width="21.2851562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3.28515625" style="63" customWidth="1"/>
    <col min="8" max="8" width="13.42578125" style="63" customWidth="1"/>
    <col min="9" max="9" width="20" style="63" customWidth="1"/>
    <col min="10" max="10" width="23" style="63" customWidth="1"/>
    <col min="11" max="11" width="3.7109375" style="63" customWidth="1"/>
    <col min="12" max="12" width="1.42578125" style="63" customWidth="1"/>
    <col min="13" max="13" width="6.7109375" style="63" customWidth="1"/>
    <col min="14" max="14" width="11.42578125" style="63"/>
    <col min="15" max="15" width="20.7109375" style="63" customWidth="1"/>
    <col min="16" max="16" width="3.7109375" style="63" customWidth="1"/>
    <col min="17" max="17" width="4.28515625" style="63" customWidth="1"/>
    <col min="18" max="16384" width="11.42578125" style="63"/>
  </cols>
  <sheetData>
    <row r="1" spans="1:20" ht="31.5" customHeight="1" x14ac:dyDescent="0.25">
      <c r="B1" s="147"/>
      <c r="C1" s="272" t="s">
        <v>29</v>
      </c>
      <c r="D1" s="272"/>
      <c r="E1" s="272"/>
      <c r="F1" s="272"/>
      <c r="G1" s="272"/>
      <c r="H1" s="272"/>
      <c r="I1" s="121"/>
    </row>
    <row r="2" spans="1:20" ht="26.25" customHeight="1" x14ac:dyDescent="0.25">
      <c r="B2" s="147"/>
      <c r="C2" s="272"/>
      <c r="D2" s="272"/>
      <c r="E2" s="272"/>
      <c r="F2" s="272"/>
      <c r="G2" s="272"/>
      <c r="H2" s="272"/>
      <c r="I2" s="122" t="s">
        <v>41</v>
      </c>
      <c r="J2" s="123" t="s">
        <v>25</v>
      </c>
    </row>
    <row r="3" spans="1:20" ht="15" customHeight="1" x14ac:dyDescent="0.25">
      <c r="B3" s="147"/>
      <c r="C3" s="272"/>
      <c r="D3" s="272"/>
      <c r="E3" s="272"/>
      <c r="F3" s="272"/>
      <c r="G3" s="272"/>
      <c r="H3" s="272"/>
      <c r="I3" s="121"/>
    </row>
    <row r="4" spans="1:20" ht="15" customHeight="1" x14ac:dyDescent="0.25">
      <c r="C4" s="272"/>
      <c r="D4" s="272"/>
      <c r="E4" s="272"/>
      <c r="F4" s="272"/>
      <c r="G4" s="272"/>
      <c r="H4" s="272"/>
      <c r="I4" s="121"/>
    </row>
    <row r="5" spans="1:20" ht="20.100000000000001" customHeight="1" x14ac:dyDescent="0.25">
      <c r="A5" s="64"/>
      <c r="B5" s="129" t="s">
        <v>77</v>
      </c>
      <c r="C5" s="130"/>
      <c r="D5" s="130"/>
      <c r="E5" s="65" t="s">
        <v>22</v>
      </c>
      <c r="F5" s="145" t="s">
        <v>37</v>
      </c>
      <c r="G5" s="146"/>
      <c r="H5" s="146"/>
      <c r="I5" s="146"/>
      <c r="J5" s="146"/>
      <c r="K5" s="66" t="s">
        <v>22</v>
      </c>
      <c r="M5" s="139" t="s">
        <v>40</v>
      </c>
      <c r="N5" s="140"/>
      <c r="O5" s="140"/>
      <c r="P5" s="141"/>
      <c r="Q5" s="66" t="s">
        <v>22</v>
      </c>
    </row>
    <row r="6" spans="1:20" ht="20.100000000000001" customHeight="1" thickBot="1" x14ac:dyDescent="0.3">
      <c r="A6" s="64"/>
      <c r="B6" s="67" t="s">
        <v>78</v>
      </c>
      <c r="C6" s="68" t="s">
        <v>30</v>
      </c>
      <c r="D6" s="69"/>
      <c r="E6" s="70"/>
      <c r="F6" s="67" t="s">
        <v>24</v>
      </c>
      <c r="G6" s="68" t="s">
        <v>30</v>
      </c>
      <c r="H6" s="69"/>
      <c r="I6" s="67" t="s">
        <v>38</v>
      </c>
      <c r="J6" s="68" t="s">
        <v>39</v>
      </c>
      <c r="M6" s="142"/>
      <c r="N6" s="143"/>
      <c r="O6" s="143"/>
      <c r="P6" s="144"/>
    </row>
    <row r="7" spans="1:20" ht="20.100000000000001" customHeight="1" thickBot="1" x14ac:dyDescent="0.3">
      <c r="A7" s="64"/>
      <c r="B7" s="71"/>
      <c r="C7" s="7" t="str">
        <f>IF($J$2="EUR (€)", "€", IF($J$2="€", "€", IF($J$2="DKK (kr)", "kr", IF($J$2="SEK (kr)", "kr", IF($J$2="CHF (Fr)", "Fr", "")))))</f>
        <v>€</v>
      </c>
      <c r="D7" s="72"/>
      <c r="E7" s="70"/>
      <c r="F7" s="73"/>
      <c r="G7" s="8" t="str">
        <f>IF($J$2="EUR (€)", "€", IF($J$2="€", "€", IF($J$2="DKK (kr)", "kr", IF($J$2="SEK (kr)", "kr", IF($J$2="CHF (Fr)", "Fr", "")))))</f>
        <v>€</v>
      </c>
      <c r="H7" s="74"/>
      <c r="I7" s="75"/>
      <c r="J7" s="75"/>
      <c r="M7" s="136" t="str">
        <f>IF($J$2="EUR (€)", "€", IF($J$2="€", "€", IF($J$2="DKK (kr)", "kr", IF($J$2="SEK (kr)", "kr", IF($J$2="CHF (Fr)", "Fr", "")))))</f>
        <v>€</v>
      </c>
      <c r="N7" s="131">
        <f>(D13-D25-D36-H36)</f>
        <v>0</v>
      </c>
      <c r="O7" s="131"/>
      <c r="P7" s="131"/>
      <c r="T7" s="76"/>
    </row>
    <row r="8" spans="1:20" ht="20.100000000000001" customHeight="1" thickTop="1" x14ac:dyDescent="0.25">
      <c r="A8" s="64"/>
      <c r="B8" s="73"/>
      <c r="C8" s="8" t="str">
        <f>IF($J$2="EUR (€)", "€", IF($J$2="€", "€", IF($J$2="DKK (kr)", "kr", IF($J$2="SEK (kr)", "kr", IF($J$2="CHF (Fr)", "Fr", "")))))</f>
        <v>€</v>
      </c>
      <c r="D8" s="74"/>
      <c r="E8" s="70"/>
      <c r="F8" s="73"/>
      <c r="G8" s="8" t="str">
        <f>IF($J$2="EUR (€)", "€", IF($J$2="€", "€", IF($J$2="DKK (kr)", "kr", IF($J$2="SEK (kr)", "kr", IF($J$2="CHF (Fr)", "Fr", "")))))</f>
        <v>€</v>
      </c>
      <c r="H8" s="74"/>
      <c r="I8" s="75"/>
      <c r="J8" s="75"/>
      <c r="M8" s="137"/>
      <c r="N8" s="132"/>
      <c r="O8" s="132"/>
      <c r="P8" s="132"/>
    </row>
    <row r="9" spans="1:20" ht="20.100000000000001" customHeight="1" thickBot="1" x14ac:dyDescent="0.3">
      <c r="A9" s="64"/>
      <c r="B9" s="73"/>
      <c r="C9" s="8" t="str">
        <f t="shared" ref="C9:C12" si="0">IF($J$2="EUR (€)", "€", IF($J$2="€", "€", IF($J$2="DKK (kr)", "kr", IF($J$2="SEK (kr)", "kr", IF($J$2="CHF (Fr)", "Fr", "")))))</f>
        <v>€</v>
      </c>
      <c r="D9" s="74"/>
      <c r="E9" s="70"/>
      <c r="F9" s="73"/>
      <c r="G9" s="8" t="str">
        <f t="shared" ref="G9:G35" si="1">IF($J$2="EUR (€)", "€", IF($J$2="€", "€", IF($J$2="DKK (kr)", "kr", IF($J$2="SEK (kr)", "kr", IF($J$2="CHF (Fr)", "Fr", "")))))</f>
        <v>€</v>
      </c>
      <c r="H9" s="74"/>
      <c r="I9" s="75"/>
      <c r="J9" s="75"/>
      <c r="M9" s="138"/>
      <c r="N9" s="133"/>
      <c r="O9" s="133"/>
      <c r="P9" s="133"/>
    </row>
    <row r="10" spans="1:20" ht="20.100000000000001" customHeight="1" x14ac:dyDescent="0.25">
      <c r="A10" s="64"/>
      <c r="B10" s="73"/>
      <c r="C10" s="8" t="str">
        <f t="shared" si="0"/>
        <v>€</v>
      </c>
      <c r="D10" s="74"/>
      <c r="E10" s="70"/>
      <c r="F10" s="73"/>
      <c r="G10" s="8" t="str">
        <f t="shared" si="1"/>
        <v>€</v>
      </c>
      <c r="H10" s="74"/>
      <c r="I10" s="75"/>
      <c r="J10" s="75"/>
    </row>
    <row r="11" spans="1:20" ht="20.100000000000001" customHeight="1" x14ac:dyDescent="0.25">
      <c r="A11" s="64"/>
      <c r="B11" s="73"/>
      <c r="C11" s="8" t="str">
        <f t="shared" si="0"/>
        <v>€</v>
      </c>
      <c r="D11" s="74"/>
      <c r="E11" s="70"/>
      <c r="F11" s="73"/>
      <c r="G11" s="8" t="str">
        <f t="shared" si="1"/>
        <v>€</v>
      </c>
      <c r="H11" s="74"/>
      <c r="I11" s="75"/>
      <c r="J11" s="75"/>
    </row>
    <row r="12" spans="1:20" ht="20.100000000000001" customHeight="1" x14ac:dyDescent="0.25">
      <c r="A12" s="64"/>
      <c r="B12" s="73"/>
      <c r="C12" s="8" t="str">
        <f t="shared" si="0"/>
        <v>€</v>
      </c>
      <c r="D12" s="78"/>
      <c r="E12" s="70"/>
      <c r="F12" s="73"/>
      <c r="G12" s="8" t="str">
        <f t="shared" si="1"/>
        <v>€</v>
      </c>
      <c r="H12" s="74"/>
      <c r="I12" s="75"/>
      <c r="J12" s="75"/>
    </row>
    <row r="13" spans="1:20" ht="20.100000000000001" customHeight="1" x14ac:dyDescent="0.25">
      <c r="B13" s="79" t="s">
        <v>31</v>
      </c>
      <c r="C13" s="5" t="str">
        <f>IF($J$2="EUR (€)", "€", IF($J$2="€", "€", IF($J$2="DKK (kr)", "kr", IF($J$2="SEK (kr)", "kr", IF($J$2="CHF (Fr)", "Fr", "")))))</f>
        <v>€</v>
      </c>
      <c r="D13" s="45">
        <f>SUM(D7:D12)</f>
        <v>0</v>
      </c>
      <c r="E13" s="70"/>
      <c r="F13" s="73"/>
      <c r="G13" s="8" t="str">
        <f t="shared" si="1"/>
        <v>€</v>
      </c>
      <c r="H13" s="74"/>
      <c r="I13" s="75"/>
      <c r="J13" s="75"/>
    </row>
    <row r="14" spans="1:20" ht="20.100000000000001" customHeight="1" x14ac:dyDescent="0.25">
      <c r="B14" s="70"/>
      <c r="C14" s="70"/>
      <c r="D14" s="70"/>
      <c r="E14" s="70"/>
      <c r="F14" s="73"/>
      <c r="G14" s="8" t="str">
        <f t="shared" si="1"/>
        <v>€</v>
      </c>
      <c r="H14" s="74"/>
      <c r="I14" s="75"/>
      <c r="J14" s="75"/>
    </row>
    <row r="15" spans="1:20" ht="20.100000000000001" customHeight="1" x14ac:dyDescent="0.25">
      <c r="B15" s="129" t="s">
        <v>32</v>
      </c>
      <c r="C15" s="130"/>
      <c r="D15" s="130"/>
      <c r="E15" s="81" t="s">
        <v>22</v>
      </c>
      <c r="F15" s="73"/>
      <c r="G15" s="8" t="str">
        <f t="shared" si="1"/>
        <v>€</v>
      </c>
      <c r="H15" s="74"/>
      <c r="I15" s="75"/>
      <c r="J15" s="75"/>
    </row>
    <row r="16" spans="1:20" ht="20.100000000000001" customHeight="1" x14ac:dyDescent="0.25">
      <c r="B16" s="67" t="s">
        <v>33</v>
      </c>
      <c r="C16" s="67" t="s">
        <v>30</v>
      </c>
      <c r="D16" s="69"/>
      <c r="E16" s="70"/>
      <c r="F16" s="73"/>
      <c r="G16" s="8" t="str">
        <f t="shared" si="1"/>
        <v>€</v>
      </c>
      <c r="H16" s="74"/>
      <c r="I16" s="75"/>
      <c r="J16" s="75"/>
    </row>
    <row r="17" spans="2:10" ht="20.100000000000001" customHeight="1" x14ac:dyDescent="0.25">
      <c r="B17" s="71"/>
      <c r="C17" s="8" t="str">
        <f>IF($J$2="EUR (€)", "€", IF($J$2="€", "€", IF($J$2="DKK (kr)", "kr", IF($J$2="SEK (kr)", "kr", IF($J$2="CHF (Fr)", "Fr", "")))))</f>
        <v>€</v>
      </c>
      <c r="D17" s="74"/>
      <c r="E17" s="70"/>
      <c r="F17" s="73"/>
      <c r="G17" s="8" t="str">
        <f t="shared" si="1"/>
        <v>€</v>
      </c>
      <c r="H17" s="74"/>
      <c r="I17" s="75"/>
      <c r="J17" s="75"/>
    </row>
    <row r="18" spans="2:10" ht="20.100000000000001" customHeight="1" x14ac:dyDescent="0.25">
      <c r="B18" s="73"/>
      <c r="C18" s="8" t="str">
        <f>IF($J$2="EUR (€)", "€", IF($J$2="€", "€", IF($J$2="DKK (kr)", "kr", IF($J$2="SEK (kr)", "kr", IF($J$2="CHF (Fr)", "Fr", "")))))</f>
        <v>€</v>
      </c>
      <c r="D18" s="74"/>
      <c r="E18" s="70"/>
      <c r="F18" s="73"/>
      <c r="G18" s="8" t="str">
        <f t="shared" si="1"/>
        <v>€</v>
      </c>
      <c r="H18" s="74"/>
      <c r="I18" s="75"/>
      <c r="J18" s="75"/>
    </row>
    <row r="19" spans="2:10" ht="20.100000000000001" customHeight="1" x14ac:dyDescent="0.25">
      <c r="B19" s="73"/>
      <c r="C19" s="8" t="str">
        <f t="shared" ref="C19:C24" si="2">IF($J$2="EUR (€)", "€", IF($J$2="€", "€", IF($J$2="DKK (kr)", "kr", IF($J$2="SEK (kr)", "kr", IF($J$2="CHF (Fr)", "Fr", "")))))</f>
        <v>€</v>
      </c>
      <c r="D19" s="74"/>
      <c r="E19" s="70"/>
      <c r="F19" s="73"/>
      <c r="G19" s="8" t="str">
        <f t="shared" si="1"/>
        <v>€</v>
      </c>
      <c r="H19" s="74"/>
      <c r="I19" s="75"/>
      <c r="J19" s="75"/>
    </row>
    <row r="20" spans="2:10" ht="20.100000000000001" customHeight="1" x14ac:dyDescent="0.25">
      <c r="B20" s="73"/>
      <c r="C20" s="8" t="str">
        <f t="shared" si="2"/>
        <v>€</v>
      </c>
      <c r="D20" s="74"/>
      <c r="E20" s="70"/>
      <c r="F20" s="73"/>
      <c r="G20" s="8" t="str">
        <f t="shared" si="1"/>
        <v>€</v>
      </c>
      <c r="H20" s="74"/>
      <c r="I20" s="75"/>
      <c r="J20" s="75"/>
    </row>
    <row r="21" spans="2:10" ht="20.100000000000001" customHeight="1" x14ac:dyDescent="0.25">
      <c r="B21" s="73"/>
      <c r="C21" s="8" t="str">
        <f t="shared" si="2"/>
        <v>€</v>
      </c>
      <c r="D21" s="74"/>
      <c r="E21" s="70"/>
      <c r="F21" s="73"/>
      <c r="G21" s="8" t="str">
        <f t="shared" si="1"/>
        <v>€</v>
      </c>
      <c r="H21" s="74"/>
      <c r="I21" s="75"/>
      <c r="J21" s="75"/>
    </row>
    <row r="22" spans="2:10" ht="20.100000000000001" customHeight="1" x14ac:dyDescent="0.25">
      <c r="B22" s="73"/>
      <c r="C22" s="8" t="str">
        <f t="shared" si="2"/>
        <v>€</v>
      </c>
      <c r="D22" s="74"/>
      <c r="E22" s="70"/>
      <c r="F22" s="73"/>
      <c r="G22" s="8" t="str">
        <f t="shared" si="1"/>
        <v>€</v>
      </c>
      <c r="H22" s="74"/>
      <c r="I22" s="75"/>
      <c r="J22" s="75"/>
    </row>
    <row r="23" spans="2:10" ht="20.100000000000001" customHeight="1" x14ac:dyDescent="0.25">
      <c r="B23" s="73"/>
      <c r="C23" s="8" t="str">
        <f t="shared" si="2"/>
        <v>€</v>
      </c>
      <c r="D23" s="74"/>
      <c r="E23" s="70"/>
      <c r="F23" s="73"/>
      <c r="G23" s="8" t="str">
        <f t="shared" si="1"/>
        <v>€</v>
      </c>
      <c r="H23" s="74"/>
      <c r="I23" s="75"/>
      <c r="J23" s="75"/>
    </row>
    <row r="24" spans="2:10" ht="20.100000000000001" customHeight="1" x14ac:dyDescent="0.25">
      <c r="B24" s="77"/>
      <c r="C24" s="8" t="str">
        <f t="shared" si="2"/>
        <v>€</v>
      </c>
      <c r="D24" s="78"/>
      <c r="E24" s="70"/>
      <c r="F24" s="73"/>
      <c r="G24" s="8" t="str">
        <f t="shared" si="1"/>
        <v>€</v>
      </c>
      <c r="H24" s="74"/>
      <c r="I24" s="75"/>
      <c r="J24" s="75"/>
    </row>
    <row r="25" spans="2:10" ht="20.100000000000001" customHeight="1" x14ac:dyDescent="0.25">
      <c r="B25" s="79" t="s">
        <v>31</v>
      </c>
      <c r="C25" s="5" t="str">
        <f>IF($J$2="EUR (€)", "€", IF($J$2="€", "€", IF($J$2="DKK (kr)", "kr", IF($J$2="SEK (kr)", "kr", IF($J$2="CHF (Fr)", "Fr", "")))))</f>
        <v>€</v>
      </c>
      <c r="D25" s="45">
        <f>SUM(D17:D24)</f>
        <v>0</v>
      </c>
      <c r="E25" s="70"/>
      <c r="F25" s="73"/>
      <c r="G25" s="8" t="str">
        <f t="shared" si="1"/>
        <v>€</v>
      </c>
      <c r="H25" s="74"/>
      <c r="I25" s="75"/>
      <c r="J25" s="75"/>
    </row>
    <row r="26" spans="2:10" ht="20.100000000000001" customHeight="1" x14ac:dyDescent="0.25">
      <c r="B26" s="134" t="s">
        <v>34</v>
      </c>
      <c r="C26" s="134"/>
      <c r="D26" s="134"/>
      <c r="E26" s="70"/>
      <c r="F26" s="73"/>
      <c r="G26" s="8" t="str">
        <f>IF($J$2="EUR (€)", "€", IF($J$2="€", "€", IF($J$2="DKK (kr)", "kr", IF($J$2="SEK (kr)", "kr", IF($J$2="CHF (Fr)", "Fr", "")))))</f>
        <v>€</v>
      </c>
      <c r="H26" s="74"/>
      <c r="I26" s="75"/>
      <c r="J26" s="75"/>
    </row>
    <row r="27" spans="2:10" ht="20.100000000000001" customHeight="1" x14ac:dyDescent="0.25">
      <c r="B27" s="135"/>
      <c r="C27" s="135"/>
      <c r="D27" s="135"/>
      <c r="E27" s="70"/>
      <c r="F27" s="73"/>
      <c r="G27" s="8" t="str">
        <f t="shared" si="1"/>
        <v>€</v>
      </c>
      <c r="H27" s="74"/>
      <c r="I27" s="75"/>
      <c r="J27" s="75"/>
    </row>
    <row r="28" spans="2:10" ht="20.100000000000001" customHeight="1" x14ac:dyDescent="0.25">
      <c r="B28" s="129" t="s">
        <v>35</v>
      </c>
      <c r="C28" s="130"/>
      <c r="D28" s="130"/>
      <c r="E28" s="81" t="s">
        <v>22</v>
      </c>
      <c r="F28" s="73"/>
      <c r="G28" s="8" t="str">
        <f t="shared" si="1"/>
        <v>€</v>
      </c>
      <c r="H28" s="74"/>
      <c r="I28" s="75"/>
      <c r="J28" s="75"/>
    </row>
    <row r="29" spans="2:10" ht="20.100000000000001" customHeight="1" x14ac:dyDescent="0.25">
      <c r="B29" s="67" t="s">
        <v>36</v>
      </c>
      <c r="C29" s="67" t="s">
        <v>30</v>
      </c>
      <c r="D29" s="69"/>
      <c r="E29" s="70"/>
      <c r="F29" s="73"/>
      <c r="G29" s="8" t="str">
        <f t="shared" si="1"/>
        <v>€</v>
      </c>
      <c r="H29" s="74"/>
      <c r="I29" s="75"/>
      <c r="J29" s="75"/>
    </row>
    <row r="30" spans="2:10" ht="20.100000000000001" customHeight="1" x14ac:dyDescent="0.25">
      <c r="B30" s="71"/>
      <c r="C30" s="8" t="str">
        <f>IF($J$2="EUR (€)", "€", IF($J$2="€", "€", IF($J$2="DKK (kr)", "kr", IF($J$2="SEK (kr)", "kr", IF($J$2="CHF (Fr)", "Fr", "")))))</f>
        <v>€</v>
      </c>
      <c r="D30" s="74"/>
      <c r="E30" s="70"/>
      <c r="F30" s="73"/>
      <c r="G30" s="8" t="str">
        <f t="shared" si="1"/>
        <v>€</v>
      </c>
      <c r="H30" s="74"/>
      <c r="I30" s="75"/>
      <c r="J30" s="75"/>
    </row>
    <row r="31" spans="2:10" ht="20.100000000000001" customHeight="1" x14ac:dyDescent="0.25">
      <c r="B31" s="73"/>
      <c r="C31" s="8" t="str">
        <f>IF($J$2="EUR (€)", "€", IF($J$2="€", "€", IF($J$2="DKK (kr)", "kr", IF($J$2="SEK (kr)", "kr", IF($J$2="CHF (Fr)", "Fr", "")))))</f>
        <v>€</v>
      </c>
      <c r="D31" s="74"/>
      <c r="E31" s="70"/>
      <c r="F31" s="73"/>
      <c r="G31" s="8" t="str">
        <f t="shared" si="1"/>
        <v>€</v>
      </c>
      <c r="H31" s="74"/>
      <c r="I31" s="75"/>
      <c r="J31" s="75"/>
    </row>
    <row r="32" spans="2:10" ht="20.100000000000001" customHeight="1" x14ac:dyDescent="0.25">
      <c r="B32" s="73"/>
      <c r="C32" s="8" t="str">
        <f t="shared" ref="C32:C35" si="3">IF($J$2="EUR (€)", "€", IF($J$2="€", "€", IF($J$2="DKK (kr)", "kr", IF($J$2="SEK (kr)", "kr", IF($J$2="CHF (Fr)", "Fr", "")))))</f>
        <v>€</v>
      </c>
      <c r="D32" s="74"/>
      <c r="E32" s="70"/>
      <c r="F32" s="73"/>
      <c r="G32" s="8" t="str">
        <f t="shared" si="1"/>
        <v>€</v>
      </c>
      <c r="H32" s="74"/>
      <c r="I32" s="75"/>
      <c r="J32" s="75"/>
    </row>
    <row r="33" spans="2:10" ht="20.100000000000001" customHeight="1" x14ac:dyDescent="0.25">
      <c r="B33" s="73"/>
      <c r="C33" s="8" t="str">
        <f t="shared" si="3"/>
        <v>€</v>
      </c>
      <c r="D33" s="74"/>
      <c r="E33" s="70"/>
      <c r="F33" s="73"/>
      <c r="G33" s="8" t="str">
        <f t="shared" si="1"/>
        <v>€</v>
      </c>
      <c r="H33" s="74"/>
      <c r="I33" s="75"/>
      <c r="J33" s="75"/>
    </row>
    <row r="34" spans="2:10" ht="20.100000000000001" customHeight="1" x14ac:dyDescent="0.25">
      <c r="B34" s="73"/>
      <c r="C34" s="8" t="str">
        <f t="shared" si="3"/>
        <v>€</v>
      </c>
      <c r="D34" s="74"/>
      <c r="E34" s="70"/>
      <c r="F34" s="73"/>
      <c r="G34" s="8" t="str">
        <f t="shared" si="1"/>
        <v>€</v>
      </c>
      <c r="H34" s="74"/>
      <c r="I34" s="75"/>
      <c r="J34" s="75"/>
    </row>
    <row r="35" spans="2:10" ht="20.100000000000001" customHeight="1" x14ac:dyDescent="0.25">
      <c r="B35" s="73"/>
      <c r="C35" s="8" t="str">
        <f t="shared" si="3"/>
        <v>€</v>
      </c>
      <c r="D35" s="74"/>
      <c r="E35" s="70"/>
      <c r="F35" s="73"/>
      <c r="G35" s="8" t="str">
        <f t="shared" si="1"/>
        <v>€</v>
      </c>
      <c r="H35" s="74"/>
      <c r="I35" s="75"/>
      <c r="J35" s="75"/>
    </row>
    <row r="36" spans="2:10" ht="20.100000000000001" customHeight="1" x14ac:dyDescent="0.25">
      <c r="B36" s="79" t="s">
        <v>31</v>
      </c>
      <c r="C36" s="5" t="str">
        <f>IF($J$2="EUR (€)", "€", IF($J$2="€", "€", IF($J$2="DKK (kr)", "kr", IF($J$2="SEK (kr)", "kr", IF($J$2="CHF (Fr)", "Fr", "")))))</f>
        <v>€</v>
      </c>
      <c r="D36" s="45">
        <f>SUM(D30:D35)</f>
        <v>0</v>
      </c>
      <c r="E36" s="70"/>
      <c r="F36" s="79" t="s">
        <v>1</v>
      </c>
      <c r="G36" s="5" t="str">
        <f>IF($J$2="EUR (€)", "€", IF($J$2="€", "€", IF($J$2="DKK (kr)", "kr", IF($J$2="SEK (kr)", "kr", IF($J$2="CHF (Fr)", "Fr", "")))))</f>
        <v>€</v>
      </c>
      <c r="H36" s="45">
        <f>SUM(H7:H34)</f>
        <v>0</v>
      </c>
      <c r="I36" s="79"/>
      <c r="J36" s="82"/>
    </row>
    <row r="37" spans="2:10" ht="20.100000000000001" customHeight="1" x14ac:dyDescent="0.25"/>
    <row r="38" spans="2:10" ht="20.100000000000001" customHeight="1" x14ac:dyDescent="0.25"/>
    <row r="39" spans="2:10" ht="20.100000000000001" customHeight="1" x14ac:dyDescent="0.25"/>
    <row r="40" spans="2:10" ht="20.100000000000001" customHeight="1" x14ac:dyDescent="0.25"/>
  </sheetData>
  <sheetProtection sheet="1" objects="1" scenarios="1" insertColumns="0" insertRows="0" deleteColumns="0" deleteRows="0"/>
  <mergeCells count="10">
    <mergeCell ref="M5:P6"/>
    <mergeCell ref="F5:J5"/>
    <mergeCell ref="B5:D5"/>
    <mergeCell ref="B1:B3"/>
    <mergeCell ref="C1:H4"/>
    <mergeCell ref="B15:D15"/>
    <mergeCell ref="B28:D28"/>
    <mergeCell ref="N7:P9"/>
    <mergeCell ref="B26:D27"/>
    <mergeCell ref="M7:M9"/>
  </mergeCells>
  <conditionalFormatting sqref="A1:C1 A2:B4 A5:XFD1048576">
    <cfRule type="cellIs" dxfId="50" priority="2" operator="lessThan">
      <formula>0</formula>
    </cfRule>
  </conditionalFormatting>
  <conditionalFormatting sqref="I1:XFD4">
    <cfRule type="cellIs" dxfId="49" priority="1" operator="lessThan">
      <formula>0</formula>
    </cfRule>
  </conditionalFormatting>
  <dataValidations count="7">
    <dataValidation allowBlank="1" showInputMessage="1" showErrorMessage="1" promptTitle="Fixes monatliches Einkommen" prompt="Ihre Eingabe ist erforderlich._x000a__x000a_Tragen Sie alle verschiedenen Quellen Ihres festen monatlichen Einkommens ein." sqref="E5" xr:uid="{74A440C9-034F-45DF-853C-ED3FFD13964E}"/>
    <dataValidation allowBlank="1" showInputMessage="1" showErrorMessage="1" promptTitle="Fixe monatl. Schuldenzahlungen" prompt="Ihre Eingabe ist erforderlich (falls zutreffend)_x000a__x000a_Tragen Sie alle festen monatlichen Rückzahlungen für Schulden ein." sqref="E15" xr:uid="{B896FFC4-2793-4F03-A05A-FC9B2685BEC9}"/>
    <dataValidation allowBlank="1" showInputMessage="1" showErrorMessage="1" promptTitle="Feste monatliche Sparziele" prompt="Ihre Eingabe ist erforderlich (falls zutreffend)_x000a__x000a_Tragen Sie alle Sparziele ein, für die Sie einen festen monatlichen Betrag zurücklegen möchten." sqref="E28" xr:uid="{635303A3-C4EC-40E9-AAEC-2813692F5326}"/>
    <dataValidation allowBlank="1" showInputMessage="1" showErrorMessage="1" promptTitle="Ihr monatliches Budget" prompt="Keine Eingabe erforderlich._x000a__x000a_Feld, das Ihr festes monatliches Budget automatisch berechnet." sqref="Q5" xr:uid="{806F7691-4C6E-40C9-9920-40825FF53B7D}"/>
    <dataValidation type="list" allowBlank="1" showInputMessage="1" showErrorMessage="1" sqref="I7:I35" xr:uid="{B314798E-F9A8-4D29-BA01-1C85A21430B3}">
      <formula1>BudgetCategories</formula1>
    </dataValidation>
    <dataValidation allowBlank="1" showInputMessage="1" showErrorMessage="1" promptTitle="Fixe monatliche Kosten" prompt="Ihre Eingabe ist erforderlich._x000a__x000a_Tragen Sie alle festen monatlichen Kosten ein, z. B. Miete, Abonnements, Fitnessstudio-Mitgliedschaften und Ähnliches." sqref="K5" xr:uid="{D99AB9EE-E1C5-4D88-8718-C3AAB938E0E2}"/>
    <dataValidation type="list" allowBlank="1" showInputMessage="1" showErrorMessage="1" sqref="J2" xr:uid="{09746F3A-311E-4901-8225-12663BDB7BFA}">
      <formula1>Currencies</formula1>
    </dataValidation>
  </dataValidations>
  <hyperlinks>
    <hyperlink ref="B26" r:id="rId1" display="Neep help repaying your debts? " xr:uid="{0B1AC3E9-5CE9-44DB-9A8B-E5FE3B00F892}"/>
    <hyperlink ref="B26:D27" r:id="rId2" display="Brauchen Sie Hilfe bei Ihrer Schuldenrückzahlung?" xr:uid="{E7C753AD-8191-4DB6-A984-CFEC22B27B85}"/>
  </hyperlinks>
  <pageMargins left="0.7" right="0.7" top="0.78740157499999996" bottom="0.78740157499999996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291E-5FC4-46AF-AA33-F184A5D88BFC}">
  <sheetPr>
    <tabColor rgb="FF91BCE7"/>
    <pageSetUpPr autoPageBreaks="0"/>
  </sheetPr>
  <dimension ref="A1:O71"/>
  <sheetViews>
    <sheetView showGridLines="0" zoomScaleNormal="100" workbookViewId="0">
      <selection activeCell="I17" sqref="I17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" width="3" style="63" customWidth="1"/>
    <col min="17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55" t="str">
        <f>IF($J$2="EUR (€)", "€", IF($J$2="€", "€", IF($J$2="DKK (kr)", "kr", IF($J$2="SEK (kr)", "kr", IF($J$2="CHF (Fr)", "Fr", "")))))</f>
        <v>€</v>
      </c>
      <c r="D8" s="56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57" t="str">
        <f>IF($J$2="EUR (€)", "€", IF($J$2="€", "€", IF($J$2="DKK (kr)", "kr", IF($J$2="SEK (kr)", "kr", IF($J$2="CHF (Fr)", "Fr", "")))))</f>
        <v>€</v>
      </c>
      <c r="D9" s="58"/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45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30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7"/>
      <c r="D13" s="67" t="s">
        <v>30</v>
      </c>
      <c r="E13" s="90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4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101"/>
      <c r="D28" s="102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104"/>
      <c r="D31" s="105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107"/>
      <c r="D34" s="108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110"/>
      <c r="D37" s="111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113"/>
      <c r="D40" s="114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14:O14"/>
    <mergeCell ref="B1:B4"/>
    <mergeCell ref="B6:D6"/>
    <mergeCell ref="F6:J6"/>
    <mergeCell ref="L6:O7"/>
    <mergeCell ref="L8:L10"/>
    <mergeCell ref="M8:O10"/>
    <mergeCell ref="B12:D12"/>
    <mergeCell ref="L11:O12"/>
    <mergeCell ref="D32:D33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24">
    <cfRule type="cellIs" dxfId="48" priority="1" operator="lessThan">
      <formula>0</formula>
    </cfRule>
  </conditionalFormatting>
  <conditionalFormatting sqref="C14:C21">
    <cfRule type="cellIs" dxfId="47" priority="3" operator="equal">
      <formula>"+"</formula>
    </cfRule>
    <cfRule type="cellIs" dxfId="46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45" priority="2" operator="lessThan">
      <formula>0</formula>
    </cfRule>
  </conditionalFormatting>
  <dataValidations count="3">
    <dataValidation type="list" allowBlank="1" showInputMessage="1" showErrorMessage="1" sqref="G8:G41" xr:uid="{2339A4AD-1A15-4CE6-B63A-E0ACF9AA78D6}">
      <formula1>Categories</formula1>
    </dataValidation>
    <dataValidation type="list" allowBlank="1" showInputMessage="1" showErrorMessage="1" sqref="C14:C21" xr:uid="{9AD62D16-DCEB-47DD-A748-7E86B2F6C8AD}">
      <formula1>GainLoss</formula1>
    </dataValidation>
    <dataValidation type="list" allowBlank="1" showInputMessage="1" showErrorMessage="1" sqref="J2" xr:uid="{284D0725-2001-47B8-B3D4-FA4D3DD76CD6}">
      <formula1>Currencies</formula1>
    </dataValidation>
  </dataValidations>
  <hyperlinks>
    <hyperlink ref="L11:O12" r:id="rId1" display="Brauchen Sie mehr? Sichere und unkomplizierte Online-Kredite hier!" xr:uid="{4C8044D6-5A49-407A-9092-7DD95F13F162}"/>
  </hyperlinks>
  <pageMargins left="0.7" right="0.7" top="0.78740157499999996" bottom="0.78740157499999996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854E-A324-407A-BA83-90BD67D58DCA}">
  <sheetPr>
    <tabColor rgb="FF91BCE7"/>
  </sheetPr>
  <dimension ref="A1:O71"/>
  <sheetViews>
    <sheetView showGridLines="0" zoomScaleNormal="100" workbookViewId="0">
      <selection activeCell="I21" sqref="I21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Januar!M8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58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2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101"/>
      <c r="D28" s="102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104"/>
      <c r="D31" s="105"/>
      <c r="F31" s="85"/>
      <c r="G31" s="85"/>
      <c r="H31" s="8" t="str">
        <f>IF($J$2="EUR (€)", "€", IF($J$2="€", "€", IF($J$2="DKK (kr)", "kr", IF($J$2="SEK (kr)", "kr", IF($J$2="CHF (Fr)", "Fr", "")))))</f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107"/>
      <c r="D34" s="108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110"/>
      <c r="D37" s="111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113"/>
      <c r="D40" s="114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s="63" customFormat="1" ht="20.100000000000001" customHeight="1" x14ac:dyDescent="0.25"/>
    <row r="50" s="63" customFormat="1" ht="20.100000000000001" customHeight="1" x14ac:dyDescent="0.25"/>
    <row r="51" s="63" customFormat="1" ht="20.100000000000001" customHeight="1" x14ac:dyDescent="0.25"/>
    <row r="52" s="63" customFormat="1" ht="20.100000000000001" customHeight="1" x14ac:dyDescent="0.25"/>
    <row r="53" s="63" customFormat="1" ht="20.100000000000001" customHeight="1" x14ac:dyDescent="0.25"/>
    <row r="54" s="63" customFormat="1" ht="20.100000000000001" customHeight="1" x14ac:dyDescent="0.25"/>
    <row r="55" s="63" customFormat="1" ht="20.100000000000001" customHeight="1" x14ac:dyDescent="0.25"/>
    <row r="56" s="63" customFormat="1" ht="20.100000000000001" customHeight="1" x14ac:dyDescent="0.25"/>
    <row r="57" s="63" customFormat="1" ht="20.100000000000001" customHeight="1" x14ac:dyDescent="0.25"/>
    <row r="58" s="63" customFormat="1" ht="20.100000000000001" customHeight="1" x14ac:dyDescent="0.25"/>
    <row r="59" s="63" customFormat="1" ht="20.100000000000001" customHeight="1" x14ac:dyDescent="0.25"/>
    <row r="60" s="63" customFormat="1" ht="20.100000000000001" customHeight="1" x14ac:dyDescent="0.25"/>
    <row r="61" s="63" customFormat="1" ht="20.100000000000001" customHeight="1" x14ac:dyDescent="0.25"/>
    <row r="62" s="63" customFormat="1" ht="20.100000000000001" customHeight="1" x14ac:dyDescent="0.25"/>
    <row r="63" s="63" customFormat="1" ht="20.100000000000001" customHeight="1" x14ac:dyDescent="0.25"/>
    <row r="64" s="63" customFormat="1" ht="20.100000000000001" customHeight="1" x14ac:dyDescent="0.25"/>
    <row r="65" s="63" customFormat="1" ht="20.100000000000001" customHeight="1" x14ac:dyDescent="0.25"/>
    <row r="66" s="63" customFormat="1" ht="20.100000000000001" customHeight="1" x14ac:dyDescent="0.25"/>
    <row r="67" s="63" customFormat="1" ht="20.100000000000001" customHeight="1" x14ac:dyDescent="0.25"/>
    <row r="68" s="63" customFormat="1" ht="20.100000000000001" customHeight="1" x14ac:dyDescent="0.25"/>
    <row r="69" s="63" customFormat="1" ht="20.100000000000001" customHeight="1" x14ac:dyDescent="0.25"/>
    <row r="70" s="63" customFormat="1" ht="20.100000000000001" customHeight="1" x14ac:dyDescent="0.25"/>
    <row r="71" s="63" customFormat="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 A2:H2 K2:XFD2 A3:XFD5 A6:K7 P6:XFD7 A8:A10 C8:XFD10 A11:K12 P11:XFD12 A13:XFD13 A14:K14 P14:XFD14 A15:XFD21 A22 C22:F22 G22:XFD41 A23:F41 A42:XFD1048576">
    <cfRule type="cellIs" dxfId="44" priority="10" operator="lessThan">
      <formula>0</formula>
    </cfRule>
  </conditionalFormatting>
  <conditionalFormatting sqref="B8:B10">
    <cfRule type="cellIs" dxfId="43" priority="5" operator="lessThan">
      <formula>0</formula>
    </cfRule>
  </conditionalFormatting>
  <conditionalFormatting sqref="B22">
    <cfRule type="cellIs" dxfId="42" priority="4" operator="lessThan">
      <formula>0</formula>
    </cfRule>
  </conditionalFormatting>
  <conditionalFormatting sqref="C14:C21">
    <cfRule type="cellIs" dxfId="41" priority="11" operator="equal">
      <formula>"+"</formula>
    </cfRule>
    <cfRule type="cellIs" dxfId="40" priority="12" operator="equal">
      <formula>"-"</formula>
    </cfRule>
  </conditionalFormatting>
  <conditionalFormatting sqref="I2:J2">
    <cfRule type="cellIs" dxfId="39" priority="8" operator="lessThan">
      <formula>0</formula>
    </cfRule>
  </conditionalFormatting>
  <conditionalFormatting sqref="L6:O7">
    <cfRule type="cellIs" dxfId="38" priority="3" operator="lessThan">
      <formula>0</formula>
    </cfRule>
  </conditionalFormatting>
  <conditionalFormatting sqref="L11:O12">
    <cfRule type="cellIs" dxfId="37" priority="2" operator="lessThan">
      <formula>0</formula>
    </cfRule>
  </conditionalFormatting>
  <conditionalFormatting sqref="L14:O14">
    <cfRule type="cellIs" dxfId="36" priority="1" operator="lessThan">
      <formula>0</formula>
    </cfRule>
  </conditionalFormatting>
  <dataValidations count="3">
    <dataValidation type="list" allowBlank="1" showInputMessage="1" showErrorMessage="1" sqref="C14:C21" xr:uid="{212BD1A4-CB5B-46D0-A310-3D01A2FEDDF2}">
      <formula1>GainLoss</formula1>
    </dataValidation>
    <dataValidation type="list" allowBlank="1" showInputMessage="1" showErrorMessage="1" sqref="G8:G41" xr:uid="{AFB0E0C1-3B58-4974-9D33-A8CE65462449}">
      <formula1>Categories</formula1>
    </dataValidation>
    <dataValidation type="list" allowBlank="1" showInputMessage="1" showErrorMessage="1" sqref="J2" xr:uid="{1BBE9E48-50A0-458A-B781-C26BBA685F6A}">
      <formula1>Currencies</formula1>
    </dataValidation>
  </dataValidations>
  <hyperlinks>
    <hyperlink ref="L11:O12" r:id="rId1" display="Brauchen Sie mehr? Sichere und unkomplizierte Online-Kredite hier!" xr:uid="{5DA703EB-B102-4D27-BEC6-32BBBD0F9BD1}"/>
  </hyperlinks>
  <pageMargins left="0.7" right="0.7" top="0.78740157499999996" bottom="0.78740157499999996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06A2-F1A0-47BF-BF71-3DDEE4A4CF5F}">
  <sheetPr>
    <tabColor rgb="FF91BCE7"/>
  </sheetPr>
  <dimension ref="A1:O71"/>
  <sheetViews>
    <sheetView showGridLines="0" zoomScaleNormal="100" workbookViewId="0">
      <selection activeCell="I20" sqref="I20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Februar!M8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61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101"/>
      <c r="D28" s="102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104"/>
      <c r="D31" s="105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SUMIF(G8:G26, "Bar / Restaurant", I8:I26)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107"/>
      <c r="D34" s="108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SUMIF(G8:G26, "Shopping", I8:I26)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110"/>
      <c r="D37" s="111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113"/>
      <c r="D40" s="114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35" priority="1" operator="lessThan">
      <formula>0</formula>
    </cfRule>
  </conditionalFormatting>
  <conditionalFormatting sqref="C14:C21">
    <cfRule type="cellIs" dxfId="34" priority="9" operator="equal">
      <formula>"+"</formula>
    </cfRule>
    <cfRule type="cellIs" dxfId="33" priority="10" operator="equal">
      <formula>"-"</formula>
    </cfRule>
  </conditionalFormatting>
  <dataValidations count="3">
    <dataValidation type="list" allowBlank="1" showInputMessage="1" showErrorMessage="1" sqref="G8:G41" xr:uid="{39A79D89-32D2-4D33-92A5-78D46E006BF4}">
      <formula1>Categories</formula1>
    </dataValidation>
    <dataValidation type="list" allowBlank="1" showInputMessage="1" showErrorMessage="1" sqref="C14:C21" xr:uid="{9ACDD4D8-F7D1-4E42-B536-69F95A9605EC}">
      <formula1>GainLoss</formula1>
    </dataValidation>
    <dataValidation type="list" allowBlank="1" showInputMessage="1" showErrorMessage="1" sqref="J2" xr:uid="{D62EDBBA-303C-4D1E-87A1-7F6C55CAC806}">
      <formula1>Currencies</formula1>
    </dataValidation>
  </dataValidations>
  <hyperlinks>
    <hyperlink ref="L11:O12" r:id="rId1" display="Brauchen Sie mehr? Sichere und unkomplizierte Online-Kredite hier!" xr:uid="{1668B096-D273-40DC-8DBE-EAD35CAA8220}"/>
  </hyperlinks>
  <pageMargins left="0.7" right="0.7" top="0.78740157499999996" bottom="0.78740157499999996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C600-42BF-4A78-8E1E-7A01FF60CCD8}">
  <sheetPr>
    <tabColor rgb="FF91BCE7"/>
  </sheetPr>
  <dimension ref="A1:O71"/>
  <sheetViews>
    <sheetView showGridLines="0" topLeftCell="A2" zoomScaleNormal="100" workbookViewId="0">
      <selection activeCell="I21" sqref="I21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 t="s">
        <v>0</v>
      </c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März!M8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62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24"/>
      <c r="D28" s="25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27"/>
      <c r="D31" s="28"/>
      <c r="F31" s="85"/>
      <c r="G31" s="85"/>
      <c r="H31" s="8" t="str">
        <f>IF($J$2="EUR (€)", "€", IF($J$2="€", "€", IF($J$2="DKK (kr)", "kr", IF($J$2="SEK (kr)", "kr", IF($J$2="CHF (Fr)", "Fr", "")))))</f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63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36"/>
      <c r="D40" s="37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s="63" customFormat="1" ht="20.100000000000001" customHeight="1" x14ac:dyDescent="0.25"/>
    <row r="50" s="63" customFormat="1" ht="20.100000000000001" customHeight="1" x14ac:dyDescent="0.25"/>
    <row r="51" s="63" customFormat="1" ht="20.100000000000001" customHeight="1" x14ac:dyDescent="0.25"/>
    <row r="52" s="63" customFormat="1" ht="20.100000000000001" customHeight="1" x14ac:dyDescent="0.25"/>
    <row r="53" s="63" customFormat="1" ht="20.100000000000001" customHeight="1" x14ac:dyDescent="0.25"/>
    <row r="54" s="63" customFormat="1" ht="20.100000000000001" customHeight="1" x14ac:dyDescent="0.25"/>
    <row r="55" s="63" customFormat="1" ht="20.100000000000001" customHeight="1" x14ac:dyDescent="0.25"/>
    <row r="56" s="63" customFormat="1" ht="20.100000000000001" customHeight="1" x14ac:dyDescent="0.25"/>
    <row r="57" s="63" customFormat="1" ht="20.100000000000001" customHeight="1" x14ac:dyDescent="0.25"/>
    <row r="58" s="63" customFormat="1" ht="20.100000000000001" customHeight="1" x14ac:dyDescent="0.25"/>
    <row r="59" s="63" customFormat="1" ht="20.100000000000001" customHeight="1" x14ac:dyDescent="0.25"/>
    <row r="60" s="63" customFormat="1" ht="20.100000000000001" customHeight="1" x14ac:dyDescent="0.25"/>
    <row r="61" s="63" customFormat="1" ht="20.100000000000001" customHeight="1" x14ac:dyDescent="0.25"/>
    <row r="62" s="63" customFormat="1" ht="20.100000000000001" customHeight="1" x14ac:dyDescent="0.25"/>
    <row r="63" s="63" customFormat="1" ht="20.100000000000001" customHeight="1" x14ac:dyDescent="0.25"/>
    <row r="64" s="63" customFormat="1" ht="20.100000000000001" customHeight="1" x14ac:dyDescent="0.25"/>
    <row r="65" s="63" customFormat="1" ht="20.100000000000001" customHeight="1" x14ac:dyDescent="0.25"/>
    <row r="66" s="63" customFormat="1" ht="20.100000000000001" customHeight="1" x14ac:dyDescent="0.25"/>
    <row r="67" s="63" customFormat="1" ht="20.100000000000001" customHeight="1" x14ac:dyDescent="0.25"/>
    <row r="68" s="63" customFormat="1" ht="20.100000000000001" customHeight="1" x14ac:dyDescent="0.25"/>
    <row r="69" s="63" customFormat="1" ht="20.100000000000001" customHeight="1" x14ac:dyDescent="0.25"/>
    <row r="70" s="63" customFormat="1" ht="20.100000000000001" customHeight="1" x14ac:dyDescent="0.25"/>
    <row r="71" s="63" customFormat="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32" priority="1" operator="lessThan">
      <formula>0</formula>
    </cfRule>
  </conditionalFormatting>
  <conditionalFormatting sqref="C14:C21">
    <cfRule type="cellIs" dxfId="31" priority="7" operator="equal">
      <formula>"+"</formula>
    </cfRule>
    <cfRule type="cellIs" dxfId="30" priority="8" operator="equal">
      <formula>"-"</formula>
    </cfRule>
  </conditionalFormatting>
  <dataValidations count="3">
    <dataValidation type="list" allowBlank="1" showInputMessage="1" showErrorMessage="1" sqref="G8:G41" xr:uid="{B7B2B40B-63BD-496A-AAB5-1D00BDE1ADFA}">
      <formula1>Categories</formula1>
    </dataValidation>
    <dataValidation type="list" allowBlank="1" showInputMessage="1" showErrorMessage="1" sqref="C14:C21" xr:uid="{69D5464B-FF96-48D2-A6E1-53E9C9DB268C}">
      <formula1>GainLoss</formula1>
    </dataValidation>
    <dataValidation type="list" allowBlank="1" showInputMessage="1" showErrorMessage="1" sqref="J2" xr:uid="{18AEFC6C-DFD9-4E4D-B5B9-788954952029}">
      <formula1>Currencies</formula1>
    </dataValidation>
  </dataValidations>
  <hyperlinks>
    <hyperlink ref="L11:O12" r:id="rId1" display="Brauchen Sie mehr? Sichere und unkomplizierte Online-Kredite hier!" xr:uid="{C5C2EE21-37D6-4B69-98D5-98C95E54DBA1}"/>
  </hyperlinks>
  <pageMargins left="0.7" right="0.7" top="0.78740157499999996" bottom="0.78740157499999996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5557-E6FC-47CF-9660-AF26FC36EAC0}">
  <sheetPr>
    <tabColor rgb="FF91BCE7"/>
  </sheetPr>
  <dimension ref="A1:O71"/>
  <sheetViews>
    <sheetView showGridLines="0" zoomScaleNormal="100" workbookViewId="0">
      <selection activeCell="I18" sqref="I18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16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210">
        <f>D10+D22-I42</f>
        <v>0</v>
      </c>
      <c r="N8" s="210"/>
      <c r="O8" s="210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17">
        <f>April!M8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211"/>
      <c r="N9" s="211"/>
      <c r="O9" s="211"/>
    </row>
    <row r="10" spans="1:15" ht="20.100000000000001" customHeight="1" thickBot="1" x14ac:dyDescent="0.3">
      <c r="B10" s="79" t="s">
        <v>64</v>
      </c>
      <c r="C10" s="5" t="str">
        <f>IF($J$2="EUR (€)", "€", IF($J$2="€", "€", IF($J$2="DKK (kr)", "kr", IF($J$2="SEK (kr)", "kr", IF($J$2="CHF (Fr)", "Fr", "")))))</f>
        <v>€</v>
      </c>
      <c r="D10" s="88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212"/>
      <c r="N10" s="212"/>
      <c r="O10" s="212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206" t="s">
        <v>55</v>
      </c>
      <c r="M11" s="206"/>
      <c r="N11" s="206"/>
      <c r="O11" s="206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207"/>
      <c r="M12" s="207"/>
      <c r="N12" s="207"/>
      <c r="O12" s="207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65</v>
      </c>
      <c r="C22" s="5" t="str">
        <f>IF($J$2="EUR (€)", "€", IF($J$2="€", "€", IF($J$2="DKK (kr)", "kr", IF($J$2="SEK (kr)", "kr", IF($J$2="CHF (Fr)", "Fr", "")))))</f>
        <v>€</v>
      </c>
      <c r="D22" s="88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208">
        <f>SUMIF(G8:G41, "Lebensmittel", I8:I41)</f>
        <v>0</v>
      </c>
      <c r="F26" s="85"/>
      <c r="G26" s="85"/>
      <c r="H26" s="8" t="str">
        <f>IF($J$2="EUR (€)", "€", IF($J$2="€", "€", IF($J$2="DKK (kr)", "kr", IF($J$2="SEK (kr)", "kr", IF($J$2="CHF (Fr)", "Fr", "")))))</f>
        <v>€</v>
      </c>
      <c r="I26" s="86"/>
      <c r="J26" s="75"/>
    </row>
    <row r="27" spans="1:10" ht="20.100000000000001" customHeight="1" x14ac:dyDescent="0.25">
      <c r="B27" s="171"/>
      <c r="C27" s="173"/>
      <c r="D27" s="209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101"/>
      <c r="D28" s="102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202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203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104"/>
      <c r="D31" s="105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204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205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107"/>
      <c r="D34" s="108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9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9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110"/>
      <c r="D37" s="111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200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201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113"/>
      <c r="D40" s="114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96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97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115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29" priority="1" operator="lessThan">
      <formula>0</formula>
    </cfRule>
  </conditionalFormatting>
  <conditionalFormatting sqref="C14:C21">
    <cfRule type="cellIs" dxfId="28" priority="7" operator="equal">
      <formula>"+"</formula>
    </cfRule>
    <cfRule type="cellIs" dxfId="27" priority="8" operator="equal">
      <formula>"-"</formula>
    </cfRule>
  </conditionalFormatting>
  <dataValidations count="3">
    <dataValidation type="list" allowBlank="1" showInputMessage="1" showErrorMessage="1" sqref="C14:C21" xr:uid="{AF318F34-C710-48C4-9BA3-39F6F546B935}">
      <formula1>GainLoss</formula1>
    </dataValidation>
    <dataValidation type="list" allowBlank="1" showInputMessage="1" showErrorMessage="1" sqref="G8:G41" xr:uid="{0F608109-D4F6-4749-A7D6-9452601B1382}">
      <formula1>Categories</formula1>
    </dataValidation>
    <dataValidation type="list" allowBlank="1" showInputMessage="1" showErrorMessage="1" sqref="J2" xr:uid="{EAA0C9B4-9CC8-4CF5-A688-9C83F5DB780D}">
      <formula1>Currencies</formula1>
    </dataValidation>
  </dataValidations>
  <hyperlinks>
    <hyperlink ref="L11:O12" r:id="rId1" display="Brauchen Sie mehr? Sichere und unkomplizierte Online-Kredite hier!" xr:uid="{F075E28C-E26A-493C-8151-C327142AC4C1}"/>
  </hyperlinks>
  <pageMargins left="0.7" right="0.7" top="0.78740157499999996" bottom="0.78740157499999996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B614-D429-4947-8C11-100F5CD56B5D}">
  <sheetPr>
    <tabColor rgb="FF91BCE7"/>
  </sheetPr>
  <dimension ref="A1:O71"/>
  <sheetViews>
    <sheetView showGridLines="0" topLeftCell="A2" zoomScaleNormal="100" workbookViewId="0">
      <selection activeCell="I21" sqref="I21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Mai!M8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67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223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224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23"/>
      <c r="C28" s="24"/>
      <c r="D28" s="25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219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220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26"/>
      <c r="C31" s="27"/>
      <c r="D31" s="28"/>
      <c r="F31" s="85"/>
      <c r="G31" s="85"/>
      <c r="H31" s="8" t="str">
        <f>IF($J$2="EUR (€)", "€", IF($J$2="€", "€", IF($J$2="DKK (kr)", "kr", IF($J$2="SEK (kr)", "kr", IF($J$2="CHF (Fr)", "Fr", "")))))</f>
        <v>€</v>
      </c>
      <c r="I31" s="86"/>
      <c r="J31" s="75"/>
    </row>
    <row r="32" spans="1:10" ht="20.100000000000001" customHeight="1" x14ac:dyDescent="0.25">
      <c r="B32" s="221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222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29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215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216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32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217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218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35"/>
      <c r="C40" s="36"/>
      <c r="D40" s="37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213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214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26" priority="1" operator="lessThan">
      <formula>0</formula>
    </cfRule>
  </conditionalFormatting>
  <conditionalFormatting sqref="C14:C21">
    <cfRule type="cellIs" dxfId="25" priority="7" operator="equal">
      <formula>"+"</formula>
    </cfRule>
    <cfRule type="cellIs" dxfId="24" priority="8" operator="equal">
      <formula>"-"</formula>
    </cfRule>
  </conditionalFormatting>
  <dataValidations count="3">
    <dataValidation type="list" allowBlank="1" showInputMessage="1" showErrorMessage="1" sqref="G8:G41" xr:uid="{EFCAB482-085D-43B7-AE41-8ADED4303CCB}">
      <formula1>Categories</formula1>
    </dataValidation>
    <dataValidation type="list" allowBlank="1" showInputMessage="1" showErrorMessage="1" sqref="C14:C21" xr:uid="{EAF24E87-A318-479E-9E24-B5A55DBA7645}">
      <formula1>GainLoss</formula1>
    </dataValidation>
    <dataValidation type="list" allowBlank="1" showInputMessage="1" showErrorMessage="1" sqref="J2" xr:uid="{FED35B57-186D-4E6A-8BD5-B6296B0401D7}">
      <formula1>Currencies</formula1>
    </dataValidation>
  </dataValidations>
  <hyperlinks>
    <hyperlink ref="L11:O12" r:id="rId1" display="Brauchen Sie mehr? Sichere und unkomplizierte Online-Kredite hier!" xr:uid="{07E3C5F7-D7C3-4B94-A3FB-CE1248CE368E}"/>
  </hyperlinks>
  <pageMargins left="0.7" right="0.7" top="0.78740157499999996" bottom="0.78740157499999996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E481-F609-4FAC-9DBD-1B931B411966}">
  <sheetPr>
    <tabColor rgb="FF91BCE7"/>
  </sheetPr>
  <dimension ref="A1:O71"/>
  <sheetViews>
    <sheetView showGridLines="0" zoomScaleNormal="100" workbookViewId="0">
      <selection activeCell="I36" sqref="I36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Juni!M8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66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24"/>
      <c r="D28" s="25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>IF($J$2="EUR (€)", "€", IF($J$2="€", "€", IF($J$2="DKK (kr)", "kr", IF($J$2="SEK (kr)", "kr", IF($J$2="CHF (Fr)", "Fr", "")))))</f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27"/>
      <c r="D31" s="28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36"/>
      <c r="D40" s="37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23" priority="1" operator="lessThan">
      <formula>0</formula>
    </cfRule>
  </conditionalFormatting>
  <conditionalFormatting sqref="C14:C21">
    <cfRule type="cellIs" dxfId="22" priority="6" operator="equal">
      <formula>"+"</formula>
    </cfRule>
    <cfRule type="cellIs" dxfId="21" priority="7" operator="equal">
      <formula>"-"</formula>
    </cfRule>
  </conditionalFormatting>
  <dataValidations count="3">
    <dataValidation type="list" allowBlank="1" showInputMessage="1" showErrorMessage="1" sqref="G8:G41" xr:uid="{998447D1-BBE2-4B24-8446-ACBC3349EF31}">
      <formula1>Categories</formula1>
    </dataValidation>
    <dataValidation type="list" allowBlank="1" showInputMessage="1" showErrorMessage="1" sqref="C14:C21" xr:uid="{5203C6CA-4E68-4617-A0DC-B6575659E644}">
      <formula1>GainLoss</formula1>
    </dataValidation>
    <dataValidation type="list" allowBlank="1" showInputMessage="1" showErrorMessage="1" sqref="J2" xr:uid="{4963D8A3-14B9-4F97-B803-176EA943B986}">
      <formula1>Currencies</formula1>
    </dataValidation>
  </dataValidations>
  <hyperlinks>
    <hyperlink ref="L11:O12" r:id="rId1" display="Brauchen Sie mehr? Sichere und unkomplizierte Online-Kredite hier!" xr:uid="{D4EB5F39-164C-49B7-91DB-B7F67942B8A3}"/>
  </hyperlinks>
  <pageMargins left="0.7" right="0.7" top="0.78740157499999996" bottom="0.78740157499999996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7295-1A9B-4CDE-9DD0-2795A18F9ACA}">
  <sheetPr>
    <tabColor rgb="FF91BCE7"/>
  </sheetPr>
  <dimension ref="A1:O71"/>
  <sheetViews>
    <sheetView showGridLines="0" zoomScaleNormal="100" workbookViewId="0">
      <selection activeCell="I17" sqref="I17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Juli!M8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68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24"/>
      <c r="D28" s="25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27"/>
      <c r="D31" s="28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>IF($J$2="EUR (€)", "€", IF($J$2="€", "€", IF($J$2="DKK (kr)", "kr", IF($J$2="SEK (kr)", "kr", IF($J$2="CHF (Fr)", "Fr", "")))))</f>
        <v>€</v>
      </c>
      <c r="I33" s="86"/>
      <c r="J33" s="75"/>
    </row>
    <row r="34" spans="2:10" ht="20.100000000000001" customHeight="1" x14ac:dyDescent="0.25">
      <c r="B34" s="106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36"/>
      <c r="D40" s="37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20" priority="1" operator="lessThan">
      <formula>0</formula>
    </cfRule>
  </conditionalFormatting>
  <conditionalFormatting sqref="C14:C21">
    <cfRule type="cellIs" dxfId="19" priority="7" operator="equal">
      <formula>"+"</formula>
    </cfRule>
    <cfRule type="cellIs" dxfId="18" priority="8" operator="equal">
      <formula>"-"</formula>
    </cfRule>
  </conditionalFormatting>
  <dataValidations count="3">
    <dataValidation type="list" allowBlank="1" showInputMessage="1" showErrorMessage="1" sqref="G8:G41" xr:uid="{5FB7D857-0A00-4FE2-AA05-24A103F89DF5}">
      <formula1>Categories</formula1>
    </dataValidation>
    <dataValidation type="list" allowBlank="1" showInputMessage="1" showErrorMessage="1" sqref="C14:C21" xr:uid="{1AEC782A-BDEF-4285-A303-E9C8C3BDF8E4}">
      <formula1>GainLoss</formula1>
    </dataValidation>
    <dataValidation type="list" allowBlank="1" showInputMessage="1" showErrorMessage="1" sqref="J2" xr:uid="{8DF0B264-5AED-4EBD-BF89-B5DD42B24EB3}">
      <formula1>Currencies</formula1>
    </dataValidation>
  </dataValidations>
  <hyperlinks>
    <hyperlink ref="L11:O12" r:id="rId1" display="Brauchen Sie mehr? Sichere und unkomplizierte Online-Kredite hier!" xr:uid="{B67634E5-F9E3-4E16-95EB-9F6A0C81B093}"/>
  </hyperlinks>
  <pageMargins left="0.7" right="0.7" top="0.78740157499999996" bottom="0.78740157499999996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9901-1FFD-4113-B0E4-16BB37A97A44}">
  <sheetPr>
    <tabColor rgb="FF91BCE7"/>
  </sheetPr>
  <dimension ref="A1:O71"/>
  <sheetViews>
    <sheetView showGridLines="0" zoomScaleNormal="100" workbookViewId="0">
      <selection activeCell="I20" sqref="I20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 t="s">
        <v>0</v>
      </c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16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210">
        <f>D10+D22-I42</f>
        <v>0</v>
      </c>
      <c r="N8" s="210"/>
      <c r="O8" s="210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17">
        <f>August!M8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211"/>
      <c r="N9" s="211"/>
      <c r="O9" s="211"/>
    </row>
    <row r="10" spans="1:15" ht="20.100000000000001" customHeight="1" thickBot="1" x14ac:dyDescent="0.3">
      <c r="B10" s="79" t="s">
        <v>69</v>
      </c>
      <c r="C10" s="5" t="str">
        <f>IF($J$2="EUR (€)", "€", IF($J$2="€", "€", IF($J$2="DKK (kr)", "kr", IF($J$2="SEK (kr)", "kr", IF($J$2="CHF (Fr)", "Fr", "")))))</f>
        <v>€</v>
      </c>
      <c r="D10" s="88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212"/>
      <c r="N10" s="212"/>
      <c r="O10" s="212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206" t="s">
        <v>55</v>
      </c>
      <c r="M11" s="206"/>
      <c r="N11" s="206"/>
      <c r="O11" s="206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207"/>
      <c r="M12" s="207"/>
      <c r="N12" s="207"/>
      <c r="O12" s="207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IF($J$2="EUR (€)", "€", IF($J$2="€", "€", IF($J$2="DKK (kr)", "kr", IF($J$2="SEK (kr)", "kr", IF($J$2="CHF (Fr)", "Fr", "")))))</f>
        <v>€</v>
      </c>
      <c r="D22" s="88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208">
        <f>SUMIF(G8:G41, "Lebensmittel", I8:I41)</f>
        <v>0</v>
      </c>
      <c r="F26" s="85"/>
      <c r="G26" s="85"/>
      <c r="H26" s="8" t="str">
        <f>IF($J$2="EUR (€)", "€", IF($J$2="€", "€", IF($J$2="DKK (kr)", "kr", IF($J$2="SEK (kr)", "kr", IF($J$2="CHF (Fr)", "Fr", "")))))</f>
        <v>€</v>
      </c>
      <c r="I26" s="86"/>
      <c r="J26" s="75"/>
    </row>
    <row r="27" spans="1:10" ht="20.100000000000001" customHeight="1" x14ac:dyDescent="0.25">
      <c r="B27" s="171"/>
      <c r="C27" s="173"/>
      <c r="D27" s="209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101"/>
      <c r="D28" s="102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202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203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104"/>
      <c r="D31" s="105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204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205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107"/>
      <c r="D34" s="108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9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9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110"/>
      <c r="D37" s="111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200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201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113"/>
      <c r="D40" s="114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96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97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115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17" priority="1" operator="lessThan">
      <formula>0</formula>
    </cfRule>
  </conditionalFormatting>
  <conditionalFormatting sqref="C14:C21">
    <cfRule type="cellIs" dxfId="16" priority="6" operator="equal">
      <formula>"+"</formula>
    </cfRule>
    <cfRule type="cellIs" dxfId="15" priority="7" operator="equal">
      <formula>"-"</formula>
    </cfRule>
  </conditionalFormatting>
  <dataValidations count="3">
    <dataValidation type="list" allowBlank="1" showInputMessage="1" showErrorMessage="1" sqref="G8:G41" xr:uid="{A6C1DE5D-3F2C-4C7B-8911-DE06D9712910}">
      <formula1>Categories</formula1>
    </dataValidation>
    <dataValidation type="list" allowBlank="1" showInputMessage="1" showErrorMessage="1" sqref="C14:C21" xr:uid="{F0B60854-F24A-47AA-95CB-7FB7A131395C}">
      <formula1>GainLoss</formula1>
    </dataValidation>
    <dataValidation type="list" allowBlank="1" showInputMessage="1" showErrorMessage="1" sqref="J2" xr:uid="{B86F840C-3635-4539-9E71-9ECCAD827C4F}">
      <formula1>Currencies</formula1>
    </dataValidation>
  </dataValidations>
  <hyperlinks>
    <hyperlink ref="L11:O12" r:id="rId1" display="Brauchen Sie mehr? Sichere und unkomplizierte Online-Kredite hier!" xr:uid="{AF3D3816-ECEB-4E32-A760-041EE55699FB}"/>
  </hyperlinks>
  <pageMargins left="0.7" right="0.7" top="0.78740157499999996" bottom="0.78740157499999996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3844-F152-4978-95DB-508EA63A484B}">
  <sheetPr>
    <tabColor rgb="FF91BCE7"/>
  </sheetPr>
  <dimension ref="A1:O71"/>
  <sheetViews>
    <sheetView showGridLines="0" zoomScaleNormal="100" workbookViewId="0">
      <selection activeCell="I17" sqref="I17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IF($J$2="EUR (€)", "€", IF($J$2="€", "€", IF($J$2="DKK (kr)", "kr", IF($J$2="SEK (kr)", "kr", IF($J$2="CHF (Fr)", "Fr", "")))))</f>
        <v>€</v>
      </c>
      <c r="D9" s="128">
        <f>September!M8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71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65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24"/>
      <c r="D28" s="25"/>
      <c r="F28" s="85"/>
      <c r="G28" s="85"/>
      <c r="H28" s="8" t="str">
        <f t="shared" si="0"/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27"/>
      <c r="D31" s="28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>IF($J$2="EUR (€)", "€", IF($J$2="€", "€", IF($J$2="DKK (kr)", "kr", IF($J$2="SEK (kr)", "kr", IF($J$2="CHF (Fr)", "Fr", "")))))</f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36"/>
      <c r="D40" s="37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14" priority="1" operator="lessThan">
      <formula>0</formula>
    </cfRule>
  </conditionalFormatting>
  <conditionalFormatting sqref="C14:C21">
    <cfRule type="cellIs" dxfId="13" priority="6" operator="equal">
      <formula>"+"</formula>
    </cfRule>
    <cfRule type="cellIs" dxfId="12" priority="7" operator="equal">
      <formula>"-"</formula>
    </cfRule>
  </conditionalFormatting>
  <dataValidations count="3">
    <dataValidation type="list" allowBlank="1" showInputMessage="1" showErrorMessage="1" sqref="G8:G41" xr:uid="{C6E3E30C-E247-4E8C-8B7B-E0081326CD97}">
      <formula1>Categories</formula1>
    </dataValidation>
    <dataValidation type="list" allowBlank="1" showInputMessage="1" showErrorMessage="1" sqref="C14:C21" xr:uid="{6564AC10-2925-4879-964C-523D51835F01}">
      <formula1>GainLoss</formula1>
    </dataValidation>
    <dataValidation type="list" allowBlank="1" showInputMessage="1" showErrorMessage="1" sqref="J2" xr:uid="{F2A2527D-B46F-4942-B197-62D7B084B802}">
      <formula1>Currencies</formula1>
    </dataValidation>
  </dataValidations>
  <hyperlinks>
    <hyperlink ref="L11:O12" r:id="rId1" display="Brauchen Sie mehr? Sichere und unkomplizierte Online-Kredite hier!" xr:uid="{30421B65-7DA0-4937-A9F1-13BDAEAA2E9D}"/>
  </hyperlinks>
  <pageMargins left="0.7" right="0.7" top="0.78740157499999996" bottom="0.78740157499999996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4D1B-13A3-4746-8377-2AF8458FE423}">
  <sheetPr>
    <tabColor rgb="FF91BCE7"/>
  </sheetPr>
  <dimension ref="A1:O71"/>
  <sheetViews>
    <sheetView showGridLines="0" zoomScaleNormal="100" workbookViewId="0">
      <selection activeCell="I21" sqref="I21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G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IF($J$2="EUR (€)", "€", IF($J$2="€", "€", IF($J$2="DKK (kr)", "kr", IF($J$2="SEK (kr)", "kr", IF($J$2="CHF (Fr)", "Fr", "")))))</f>
        <v>€</v>
      </c>
      <c r="D8" s="127">
        <f>'Fixes Budget'!N7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8" t="str">
        <f>IF($J$2="EUR (€)", "€", IF($J$2="€", "€", IF($J$2="DKK (kr)", "kr", IF($J$2="SEK (kr)", "kr", IF($J$2="CHF (Fr)", "Fr", "")))))</f>
        <v>€</v>
      </c>
      <c r="D9" s="128">
        <f>Oktober!M8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70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 t="shared" si="0"/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 t="shared" si="0"/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si="0"/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65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IF($J$2="EUR (€)", "€", IF($J$2="€", "€", IF($J$2="DKK (kr)", "kr", IF($J$2="SEK (kr)", "kr", IF($J$2="CHF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24"/>
      <c r="D28" s="25"/>
      <c r="F28" s="85"/>
      <c r="G28" s="85"/>
      <c r="H28" s="8" t="str">
        <f>IF($J$2="EUR (€)", "€", IF($J$2="€", "€", IF($J$2="DKK (kr)", "kr", IF($J$2="SEK (kr)", "kr", IF($J$2="CHF (Fr)", "Fr", "")))))</f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IF($J$2="EUR (€)", "€", IF($J$2="€", "€", IF($J$2="DKK (kr)", "kr", IF($J$2="SEK (kr)", "kr", IF($J$2="CHF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27"/>
      <c r="D31" s="28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IF($J$2="EUR (€)", "€", IF($J$2="€", "€", IF($J$2="DKK (kr)", "kr", IF($J$2="SEK (kr)", "kr", IF($J$2="CHF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IF($J$2="EUR (€)", "€", IF($J$2="€", "€", IF($J$2="DKK (kr)", "kr", IF($J$2="SEK (kr)", "kr", IF($J$2="CHF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IF($J$2="EUR (€)", "€", IF($J$2="€", "€", IF($J$2="DKK (kr)", "kr", IF($J$2="SEK (kr)", "kr", IF($J$2="CHF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36"/>
      <c r="D40" s="37"/>
      <c r="F40" s="85"/>
      <c r="G40" s="85"/>
      <c r="H40" s="8" t="str">
        <f t="shared" si="0"/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IF($J$2="EUR (€)", "€", IF($J$2="€", "€", IF($J$2="DKK (kr)", "kr", IF($J$2="SEK (kr)", "kr", IF($J$2="CHF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048576">
    <cfRule type="cellIs" dxfId="11" priority="1" operator="lessThan">
      <formula>0</formula>
    </cfRule>
  </conditionalFormatting>
  <conditionalFormatting sqref="C14:C21">
    <cfRule type="cellIs" dxfId="10" priority="6" operator="equal">
      <formula>"+"</formula>
    </cfRule>
    <cfRule type="cellIs" dxfId="9" priority="7" operator="equal">
      <formula>"-"</formula>
    </cfRule>
  </conditionalFormatting>
  <dataValidations count="3">
    <dataValidation type="list" allowBlank="1" showInputMessage="1" showErrorMessage="1" sqref="C14:C21" xr:uid="{7252F9A5-3613-4BDE-97EE-CA0E4824E3C5}">
      <formula1>GainLoss</formula1>
    </dataValidation>
    <dataValidation type="list" allowBlank="1" showInputMessage="1" showErrorMessage="1" sqref="G8:G41" xr:uid="{A04C59D6-7460-4A7F-9A8A-B92D715D703F}">
      <formula1>Categories</formula1>
    </dataValidation>
    <dataValidation type="list" allowBlank="1" showInputMessage="1" showErrorMessage="1" sqref="J2" xr:uid="{73EEAC0A-2C96-4971-A606-268E1647AA36}">
      <formula1>Currencies</formula1>
    </dataValidation>
  </dataValidations>
  <hyperlinks>
    <hyperlink ref="L11:O12" r:id="rId1" display="Brauchen Sie mehr? Sichere und unkomplizierte Online-Kredite hier!" xr:uid="{D2BA4EEF-F962-4109-9951-CF1E252305EF}"/>
  </hyperlinks>
  <pageMargins left="0.7" right="0.7" top="0.78740157499999996" bottom="0.78740157499999996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3D02-BD47-4E78-9091-9758DABFAE13}">
  <sheetPr>
    <tabColor rgb="FF91BCE7"/>
  </sheetPr>
  <dimension ref="A1:O71"/>
  <sheetViews>
    <sheetView showGridLines="0" zoomScaleNormal="100" workbookViewId="0">
      <selection activeCell="I19" sqref="I19"/>
    </sheetView>
  </sheetViews>
  <sheetFormatPr defaultColWidth="11.42578125" defaultRowHeight="15" x14ac:dyDescent="0.25"/>
  <cols>
    <col min="1" max="1" width="2.7109375" style="63" customWidth="1"/>
    <col min="2" max="2" width="28.7109375" style="63" customWidth="1"/>
    <col min="3" max="3" width="3.28515625" style="63" customWidth="1"/>
    <col min="4" max="4" width="21" style="63" customWidth="1"/>
    <col min="5" max="5" width="3.7109375" style="63" customWidth="1"/>
    <col min="6" max="6" width="16.7109375" style="63" customWidth="1"/>
    <col min="7" max="7" width="20.140625" style="63" customWidth="1"/>
    <col min="8" max="8" width="3.28515625" style="63" customWidth="1"/>
    <col min="9" max="9" width="15.85546875" style="63" customWidth="1"/>
    <col min="10" max="10" width="21.42578125" style="63" customWidth="1"/>
    <col min="11" max="11" width="4.42578125" style="63" customWidth="1"/>
    <col min="12" max="12" width="16.5703125" style="63" customWidth="1"/>
    <col min="13" max="13" width="4.42578125" style="63" customWidth="1"/>
    <col min="14" max="14" width="17.42578125" style="63" customWidth="1"/>
    <col min="15" max="15" width="10.28515625" style="63" customWidth="1"/>
    <col min="16" max="16384" width="11.42578125" style="63"/>
  </cols>
  <sheetData>
    <row r="1" spans="1:15" ht="31.5" customHeight="1" x14ac:dyDescent="0.25">
      <c r="B1" s="147"/>
      <c r="C1" s="120"/>
      <c r="D1" s="121"/>
      <c r="E1" s="121"/>
      <c r="F1" s="121"/>
      <c r="G1" s="121"/>
      <c r="H1" s="121"/>
      <c r="I1" s="121"/>
    </row>
    <row r="2" spans="1:15" ht="27.75" customHeight="1" x14ac:dyDescent="0.25">
      <c r="B2" s="147"/>
      <c r="C2" s="121"/>
      <c r="D2" s="121"/>
      <c r="E2" s="121"/>
      <c r="F2" s="121"/>
      <c r="H2" s="121"/>
      <c r="I2" s="122" t="s">
        <v>41</v>
      </c>
      <c r="J2" s="123" t="s">
        <v>25</v>
      </c>
    </row>
    <row r="3" spans="1:15" ht="15" customHeight="1" x14ac:dyDescent="0.25">
      <c r="B3" s="147"/>
      <c r="C3" s="121"/>
      <c r="D3" s="121"/>
      <c r="E3" s="121"/>
      <c r="F3" s="121"/>
      <c r="G3" s="121"/>
      <c r="H3" s="121"/>
      <c r="I3" s="121"/>
    </row>
    <row r="4" spans="1:15" ht="15" customHeight="1" x14ac:dyDescent="0.25">
      <c r="B4" s="147"/>
      <c r="C4" s="121"/>
      <c r="D4" s="121"/>
      <c r="E4" s="121"/>
      <c r="F4" s="121"/>
      <c r="G4" s="121"/>
      <c r="H4" s="121"/>
      <c r="I4" s="121"/>
    </row>
    <row r="5" spans="1:15" ht="5.25" customHeight="1" x14ac:dyDescent="0.25"/>
    <row r="6" spans="1:15" ht="20.100000000000001" customHeight="1" x14ac:dyDescent="0.25">
      <c r="B6" s="168" t="s">
        <v>42</v>
      </c>
      <c r="C6" s="130"/>
      <c r="D6" s="169"/>
      <c r="F6" s="168" t="s">
        <v>56</v>
      </c>
      <c r="G6" s="146"/>
      <c r="H6" s="146"/>
      <c r="I6" s="146"/>
      <c r="J6" s="146"/>
      <c r="L6" s="187" t="s">
        <v>54</v>
      </c>
      <c r="M6" s="140"/>
      <c r="N6" s="140"/>
      <c r="O6" s="140"/>
    </row>
    <row r="7" spans="1:15" ht="20.100000000000001" customHeight="1" thickBot="1" x14ac:dyDescent="0.3">
      <c r="B7" s="67"/>
      <c r="C7" s="68"/>
      <c r="D7" s="69" t="s">
        <v>30</v>
      </c>
      <c r="F7" s="68" t="s">
        <v>53</v>
      </c>
      <c r="G7" s="68" t="s">
        <v>38</v>
      </c>
      <c r="H7" s="68" t="s">
        <v>30</v>
      </c>
      <c r="I7" s="68"/>
      <c r="J7" s="68" t="s">
        <v>39</v>
      </c>
      <c r="L7" s="143"/>
      <c r="M7" s="143"/>
      <c r="N7" s="143"/>
      <c r="O7" s="143"/>
    </row>
    <row r="8" spans="1:15" ht="20.100000000000001" customHeight="1" x14ac:dyDescent="0.25">
      <c r="B8" s="83" t="s">
        <v>43</v>
      </c>
      <c r="C8" s="118" t="str">
        <f>IF(J2="EUR (€)", "€", IF(J2="€", "€", IF(J2="DKK (kr)", "kr", IF(J2="SEK (kr)", "kr", IF(J2="CHF (Fr)", "Fr", "")))))</f>
        <v>€</v>
      </c>
      <c r="D8" s="127">
        <f>'Fixes Budget'!N7</f>
        <v>0</v>
      </c>
      <c r="F8" s="84"/>
      <c r="G8" s="85"/>
      <c r="H8" s="7" t="str">
        <f>IF(J2="EUR (€)", "€", IF(J2="€", "€", IF(J2="DKK (kr)", "kr", IF(J2="SEK (kr)", "kr", IF(J2="CHF (Fr)", "Fr", "")))))</f>
        <v>€</v>
      </c>
      <c r="I8" s="86"/>
      <c r="J8" s="75"/>
      <c r="K8" s="70"/>
      <c r="L8" s="188" t="str">
        <f>IF($J$2="EUR (€)", "€", IF($J$2="€", "€", IF($J$2="DKK (kr)", "kr", IF($J$2="SEK (kr)", "kr", IF($J$2="CHF (Fr)", "Fr", "")))))</f>
        <v>€</v>
      </c>
      <c r="M8" s="191">
        <f>D10+D22-I42</f>
        <v>0</v>
      </c>
      <c r="N8" s="191"/>
      <c r="O8" s="191"/>
    </row>
    <row r="9" spans="1:15" ht="20.100000000000001" customHeight="1" x14ac:dyDescent="0.25">
      <c r="B9" s="87" t="s">
        <v>44</v>
      </c>
      <c r="C9" s="119" t="str">
        <f>IF(J2="EUR (€)", "€", IF(J2="€", "€", IF(J2="DKK (kr)", "kr", IF(J2="SEK (kr)", "kr", IF(J2="CHF (Fr)", "Fr", "")))))</f>
        <v>€</v>
      </c>
      <c r="D9" s="128">
        <f>November!M8</f>
        <v>0</v>
      </c>
      <c r="F9" s="84"/>
      <c r="G9" s="85"/>
      <c r="H9" s="8" t="str">
        <f>IF(J2="EUR (€)", "€", IF(J2="€", "€", IF(J2="DKK (kr)", "kr", IF(J2="SEK (kr)", "kr", IF(J2="CHF (Fr)", "Fr", "")))))</f>
        <v>€</v>
      </c>
      <c r="I9" s="86"/>
      <c r="J9" s="75"/>
      <c r="L9" s="189"/>
      <c r="M9" s="192"/>
      <c r="N9" s="192"/>
      <c r="O9" s="192"/>
    </row>
    <row r="10" spans="1:15" ht="20.100000000000001" customHeight="1" thickBot="1" x14ac:dyDescent="0.3">
      <c r="B10" s="79" t="s">
        <v>72</v>
      </c>
      <c r="C10" s="5" t="str">
        <f>IF(J2="EUR (€)", "€", IF(J2="€", "€", IF(J2="DKK (kr)", "kr", IF(J2="SEK (kr)", "kr", IF(J2="CHF (Fr)", "Fr", "")))))</f>
        <v>€</v>
      </c>
      <c r="D10" s="39">
        <f>SUM(D8:D9)</f>
        <v>0</v>
      </c>
      <c r="F10" s="84"/>
      <c r="G10" s="85"/>
      <c r="H10" s="8" t="str">
        <f>IF(J2="EUR (€)", "€", IF(J2="€", "€", IF(J2="DKK (kr)", "kr", IF(J2="SEK (kr)", "kr", IF(J2="CHF (Fr)", "Fr", "")))))</f>
        <v>€</v>
      </c>
      <c r="I10" s="86"/>
      <c r="J10" s="75"/>
      <c r="L10" s="190"/>
      <c r="M10" s="193"/>
      <c r="N10" s="193"/>
      <c r="O10" s="193"/>
    </row>
    <row r="11" spans="1:15" ht="20.100000000000001" customHeight="1" x14ac:dyDescent="0.25">
      <c r="F11" s="84"/>
      <c r="G11" s="85"/>
      <c r="H11" s="8" t="str">
        <f>IF(J2="EUR (€)", "€", IF(J2="€", "€", IF(J2="DKK (kr)", "kr", IF(J2="SEK (kr)", "kr", IF(J2="CHF (Fr)", "Fr", "")))))</f>
        <v>€</v>
      </c>
      <c r="I11" s="86"/>
      <c r="J11" s="75"/>
      <c r="L11" s="194" t="s">
        <v>55</v>
      </c>
      <c r="M11" s="194"/>
      <c r="N11" s="194"/>
      <c r="O11" s="194"/>
    </row>
    <row r="12" spans="1:15" ht="20.100000000000001" customHeight="1" x14ac:dyDescent="0.25">
      <c r="A12" s="89"/>
      <c r="B12" s="168" t="s">
        <v>46</v>
      </c>
      <c r="C12" s="130"/>
      <c r="D12" s="169"/>
      <c r="F12" s="84"/>
      <c r="G12" s="85"/>
      <c r="H12" s="8" t="str">
        <f>IF($J$2="EUR (€)", "€", IF($J$2="€", "€", IF($J$2="DKK (kr)", "kr", IF($J$2="SEK (kr)", "kr", IF($J$2="CHF (Fr)", "Fr", "")))))</f>
        <v>€</v>
      </c>
      <c r="I12" s="86"/>
      <c r="J12" s="75"/>
      <c r="L12" s="195"/>
      <c r="M12" s="195"/>
      <c r="N12" s="195"/>
      <c r="O12" s="195"/>
    </row>
    <row r="13" spans="1:15" ht="20.100000000000001" customHeight="1" x14ac:dyDescent="0.25">
      <c r="A13" s="89"/>
      <c r="B13" s="67" t="s">
        <v>47</v>
      </c>
      <c r="C13" s="68"/>
      <c r="D13" s="69" t="s">
        <v>30</v>
      </c>
      <c r="F13" s="84"/>
      <c r="G13" s="85"/>
      <c r="H13" s="8" t="str">
        <f>IF($J$2="EUR (€)", "€", IF($J$2="€", "€", IF($J$2="DKK (kr)", "kr", IF($J$2="SEK (kr)", "kr", IF($J$2="CHF (Fr)", "Fr", "")))))</f>
        <v>€</v>
      </c>
      <c r="I13" s="86"/>
      <c r="J13" s="75"/>
    </row>
    <row r="14" spans="1:15" ht="20.100000000000001" customHeight="1" x14ac:dyDescent="0.25">
      <c r="A14" s="89"/>
      <c r="B14" s="91"/>
      <c r="C14" s="92"/>
      <c r="D14" s="93"/>
      <c r="F14" s="84"/>
      <c r="G14" s="85"/>
      <c r="H14" s="8" t="str">
        <f t="shared" ref="H14:H41" si="0">IF($J$2="EUR (€)", "€", IF($J$2="€", "€", IF($J$2="DKK (kr)", "kr", IF($J$2="SEK (kr)", "kr", IF($J$2="CHF (Fr)", "Fr", "")))))</f>
        <v>€</v>
      </c>
      <c r="I14" s="86"/>
      <c r="J14" s="75"/>
      <c r="L14" s="168" t="s">
        <v>49</v>
      </c>
      <c r="M14" s="186"/>
      <c r="N14" s="186"/>
      <c r="O14" s="186"/>
    </row>
    <row r="15" spans="1:15" ht="20.100000000000001" customHeight="1" x14ac:dyDescent="0.25">
      <c r="A15" s="89"/>
      <c r="B15" s="91"/>
      <c r="C15" s="92"/>
      <c r="D15" s="93"/>
      <c r="F15" s="85"/>
      <c r="G15" s="85"/>
      <c r="H15" s="8" t="str">
        <f t="shared" si="0"/>
        <v>€</v>
      </c>
      <c r="I15" s="86"/>
      <c r="J15" s="75"/>
    </row>
    <row r="16" spans="1:15" ht="20.100000000000001" customHeight="1" x14ac:dyDescent="0.25">
      <c r="A16" s="89"/>
      <c r="B16" s="91"/>
      <c r="C16" s="92"/>
      <c r="D16" s="93"/>
      <c r="F16" s="85"/>
      <c r="G16" s="85"/>
      <c r="H16" s="8" t="str">
        <f t="shared" si="0"/>
        <v>€</v>
      </c>
      <c r="I16" s="86"/>
      <c r="J16" s="75"/>
    </row>
    <row r="17" spans="1:10" ht="20.100000000000001" customHeight="1" x14ac:dyDescent="0.25">
      <c r="A17" s="89"/>
      <c r="B17" s="91"/>
      <c r="C17" s="92"/>
      <c r="D17" s="93"/>
      <c r="F17" s="85"/>
      <c r="G17" s="85"/>
      <c r="H17" s="8" t="str">
        <f t="shared" si="0"/>
        <v>€</v>
      </c>
      <c r="I17" s="94"/>
      <c r="J17" s="75"/>
    </row>
    <row r="18" spans="1:10" ht="20.100000000000001" customHeight="1" x14ac:dyDescent="0.25">
      <c r="A18" s="89"/>
      <c r="B18" s="91"/>
      <c r="C18" s="92"/>
      <c r="D18" s="93"/>
      <c r="F18" s="85"/>
      <c r="G18" s="85"/>
      <c r="H18" s="8" t="str">
        <f t="shared" si="0"/>
        <v>€</v>
      </c>
      <c r="I18" s="86"/>
      <c r="J18" s="75"/>
    </row>
    <row r="19" spans="1:10" ht="20.100000000000001" customHeight="1" x14ac:dyDescent="0.25">
      <c r="A19" s="89"/>
      <c r="B19" s="91"/>
      <c r="C19" s="92"/>
      <c r="D19" s="93"/>
      <c r="F19" s="85"/>
      <c r="G19" s="85"/>
      <c r="H19" s="8" t="str">
        <f t="shared" si="0"/>
        <v>€</v>
      </c>
      <c r="I19" s="86"/>
      <c r="J19" s="75"/>
    </row>
    <row r="20" spans="1:10" ht="20.100000000000001" customHeight="1" x14ac:dyDescent="0.25">
      <c r="A20" s="89"/>
      <c r="B20" s="95"/>
      <c r="C20" s="96"/>
      <c r="D20" s="97"/>
      <c r="F20" s="85"/>
      <c r="G20" s="85"/>
      <c r="H20" s="8" t="str">
        <f t="shared" si="0"/>
        <v>€</v>
      </c>
      <c r="I20" s="86"/>
      <c r="J20" s="75"/>
    </row>
    <row r="21" spans="1:10" ht="20.100000000000001" customHeight="1" x14ac:dyDescent="0.25">
      <c r="A21" s="89"/>
      <c r="B21" s="91"/>
      <c r="C21" s="92"/>
      <c r="D21" s="98"/>
      <c r="F21" s="85"/>
      <c r="G21" s="85"/>
      <c r="H21" s="8" t="str">
        <f t="shared" si="0"/>
        <v>€</v>
      </c>
      <c r="I21" s="86"/>
      <c r="J21" s="75"/>
    </row>
    <row r="22" spans="1:10" ht="20.100000000000001" customHeight="1" x14ac:dyDescent="0.25">
      <c r="A22" s="89"/>
      <c r="B22" s="79" t="s">
        <v>59</v>
      </c>
      <c r="C22" s="5" t="str">
        <f>IF(J2="EUR (€)", "€", IF(J2="€", "€", IF(J2="DKK (kr)", "kr", IF(J2="SEK (kr)", "kr", IF(J2="CHF (Fr)", "Fr", "")))))</f>
        <v>€</v>
      </c>
      <c r="D22" s="39" cm="1">
        <f t="array" ref="D22">SUMPRODUCT((C14:C21="+")*D14:D21) - SUMPRODUCT((C14:C21="-")*D14:D21)</f>
        <v>0</v>
      </c>
      <c r="F22" s="85"/>
      <c r="G22" s="85"/>
      <c r="H22" s="8" t="str">
        <f t="shared" si="0"/>
        <v>€</v>
      </c>
      <c r="I22" s="86"/>
      <c r="J22" s="75"/>
    </row>
    <row r="23" spans="1:10" ht="20.100000000000001" customHeight="1" x14ac:dyDescent="0.25">
      <c r="F23" s="85"/>
      <c r="G23" s="85"/>
      <c r="H23" s="8" t="str">
        <f t="shared" si="0"/>
        <v>€</v>
      </c>
      <c r="I23" s="86"/>
      <c r="J23" s="75"/>
    </row>
    <row r="24" spans="1:10" ht="20.100000000000001" customHeight="1" x14ac:dyDescent="0.25">
      <c r="B24" s="168" t="s">
        <v>48</v>
      </c>
      <c r="C24" s="130"/>
      <c r="D24" s="169"/>
      <c r="F24" s="85"/>
      <c r="G24" s="85"/>
      <c r="H24" s="8" t="str">
        <f t="shared" si="0"/>
        <v>€</v>
      </c>
      <c r="I24" s="86"/>
      <c r="J24" s="75"/>
    </row>
    <row r="25" spans="1:10" ht="20.100000000000001" customHeight="1" x14ac:dyDescent="0.25">
      <c r="B25" s="99"/>
      <c r="C25" s="99"/>
      <c r="D25" s="99"/>
      <c r="F25" s="85"/>
      <c r="G25" s="85"/>
      <c r="H25" s="8" t="str">
        <f t="shared" si="0"/>
        <v>€</v>
      </c>
      <c r="I25" s="86"/>
      <c r="J25" s="75"/>
    </row>
    <row r="26" spans="1:10" ht="20.100000000000001" customHeight="1" x14ac:dyDescent="0.25">
      <c r="B26" s="170" t="s">
        <v>50</v>
      </c>
      <c r="C26" s="172" t="str">
        <f>IF(J2="EUR (€)", "€", IF(J2="€", "€", IF(J2="DKK (kr)", "kr", IF(J2="SEK (kr)", "kr", IF(J2="CHF (Fr)", "Fr", "")))))</f>
        <v>€</v>
      </c>
      <c r="D26" s="174">
        <f>SUMIF(G8:G41, "Lebensmittel", I8:I41)</f>
        <v>0</v>
      </c>
      <c r="F26" s="85"/>
      <c r="G26" s="85"/>
      <c r="H26" s="8" t="str">
        <f t="shared" si="0"/>
        <v>€</v>
      </c>
      <c r="I26" s="86"/>
      <c r="J26" s="75"/>
    </row>
    <row r="27" spans="1:10" ht="20.100000000000001" customHeight="1" x14ac:dyDescent="0.25">
      <c r="B27" s="171"/>
      <c r="C27" s="173"/>
      <c r="D27" s="175"/>
      <c r="F27" s="85"/>
      <c r="G27" s="85"/>
      <c r="H27" s="8" t="str">
        <f t="shared" si="0"/>
        <v>€</v>
      </c>
      <c r="I27" s="86"/>
      <c r="J27" s="75"/>
    </row>
    <row r="28" spans="1:10" ht="20.100000000000001" customHeight="1" x14ac:dyDescent="0.25">
      <c r="B28" s="100"/>
      <c r="C28" s="24"/>
      <c r="D28" s="25"/>
      <c r="F28" s="85"/>
      <c r="G28" s="85"/>
      <c r="H28" s="8" t="str">
        <f>IF($J$2="EUR (€)", "€", IF($J$2="€", "€", IF($J$2="DKK (kr)", "kr", IF($J$2="SEK (kr)", "kr", IF($J$2="CHF (Fr)", "Fr", "")))))</f>
        <v>€</v>
      </c>
      <c r="I28" s="86"/>
      <c r="J28" s="75"/>
    </row>
    <row r="29" spans="1:10" ht="20.100000000000001" customHeight="1" x14ac:dyDescent="0.25">
      <c r="B29" s="176" t="s">
        <v>51</v>
      </c>
      <c r="C29" s="178" t="str">
        <f>IF(J2="EUR (€)", "€", IF(J2="€", "€", IF(J2="DKK (kr)", "kr", IF(J2="SEK (kr)", "kr", IF(J2="CHF (Fr)", "Fr", "")))))</f>
        <v>€</v>
      </c>
      <c r="D29" s="180">
        <f>SUMIF(G8:G41, "Benzin", I8:I41)</f>
        <v>0</v>
      </c>
      <c r="F29" s="85"/>
      <c r="G29" s="85"/>
      <c r="H29" s="8" t="str">
        <f t="shared" si="0"/>
        <v>€</v>
      </c>
      <c r="I29" s="86"/>
      <c r="J29" s="75"/>
    </row>
    <row r="30" spans="1:10" ht="20.100000000000001" customHeight="1" x14ac:dyDescent="0.25">
      <c r="B30" s="177"/>
      <c r="C30" s="179"/>
      <c r="D30" s="181"/>
      <c r="F30" s="85"/>
      <c r="G30" s="85"/>
      <c r="H30" s="8" t="str">
        <f t="shared" si="0"/>
        <v>€</v>
      </c>
      <c r="I30" s="86"/>
      <c r="J30" s="75"/>
    </row>
    <row r="31" spans="1:10" ht="20.100000000000001" customHeight="1" x14ac:dyDescent="0.25">
      <c r="B31" s="103"/>
      <c r="C31" s="27"/>
      <c r="D31" s="28"/>
      <c r="F31" s="85"/>
      <c r="G31" s="85"/>
      <c r="H31" s="8" t="str">
        <f t="shared" si="0"/>
        <v>€</v>
      </c>
      <c r="I31" s="86"/>
      <c r="J31" s="75"/>
    </row>
    <row r="32" spans="1:10" ht="20.100000000000001" customHeight="1" x14ac:dyDescent="0.25">
      <c r="B32" s="182" t="s">
        <v>7</v>
      </c>
      <c r="C32" s="184" t="str">
        <f>IF(J2="EUR (€)", "€", IF(J2="€", "€", IF(J2="DKK (kr)", "kr", IF(J2="SEK (kr)", "kr", IF(J2="CHF (Fr)", "Fr", "")))))</f>
        <v>€</v>
      </c>
      <c r="D32" s="166">
        <f>SUMIF(G8:G41, "Bar / Restaurant", I8:I41)</f>
        <v>0</v>
      </c>
      <c r="F32" s="85"/>
      <c r="G32" s="85"/>
      <c r="H32" s="8" t="str">
        <f t="shared" si="0"/>
        <v>€</v>
      </c>
      <c r="I32" s="86"/>
      <c r="J32" s="75"/>
    </row>
    <row r="33" spans="2:10" ht="20.100000000000001" customHeight="1" x14ac:dyDescent="0.25">
      <c r="B33" s="183"/>
      <c r="C33" s="185"/>
      <c r="D33" s="167"/>
      <c r="F33" s="85"/>
      <c r="G33" s="85"/>
      <c r="H33" s="8" t="str">
        <f t="shared" si="0"/>
        <v>€</v>
      </c>
      <c r="I33" s="86"/>
      <c r="J33" s="75"/>
    </row>
    <row r="34" spans="2:10" ht="20.100000000000001" customHeight="1" x14ac:dyDescent="0.25">
      <c r="B34" s="106"/>
      <c r="C34" s="30"/>
      <c r="D34" s="31"/>
      <c r="F34" s="85"/>
      <c r="G34" s="85"/>
      <c r="H34" s="8" t="str">
        <f t="shared" si="0"/>
        <v>€</v>
      </c>
      <c r="I34" s="86"/>
      <c r="J34" s="75"/>
    </row>
    <row r="35" spans="2:10" ht="20.100000000000001" customHeight="1" x14ac:dyDescent="0.25">
      <c r="B35" s="154" t="s">
        <v>8</v>
      </c>
      <c r="C35" s="156" t="str">
        <f>IF(J2="EUR (€)", "€", IF(J2="€", "€", IF(J2="DKK (kr)", "kr", IF(J2="SEK (kr)", "kr", IF(J2="CHF (Fr)", "Fr", "")))))</f>
        <v>€</v>
      </c>
      <c r="D35" s="158">
        <f>SUMIF(G8:G41, "Shopping", I8:I41)</f>
        <v>0</v>
      </c>
      <c r="F35" s="85"/>
      <c r="G35" s="85"/>
      <c r="H35" s="8" t="str">
        <f t="shared" si="0"/>
        <v>€</v>
      </c>
      <c r="I35" s="86"/>
      <c r="J35" s="75"/>
    </row>
    <row r="36" spans="2:10" ht="20.100000000000001" customHeight="1" x14ac:dyDescent="0.25">
      <c r="B36" s="155"/>
      <c r="C36" s="157"/>
      <c r="D36" s="159"/>
      <c r="F36" s="85"/>
      <c r="G36" s="85"/>
      <c r="H36" s="8" t="str">
        <f t="shared" si="0"/>
        <v>€</v>
      </c>
      <c r="I36" s="86"/>
      <c r="J36" s="75"/>
    </row>
    <row r="37" spans="2:10" ht="20.100000000000001" customHeight="1" x14ac:dyDescent="0.25">
      <c r="B37" s="109"/>
      <c r="C37" s="33"/>
      <c r="D37" s="34"/>
      <c r="F37" s="85"/>
      <c r="G37" s="85"/>
      <c r="H37" s="8" t="str">
        <f t="shared" si="0"/>
        <v>€</v>
      </c>
      <c r="I37" s="86"/>
      <c r="J37" s="75"/>
    </row>
    <row r="38" spans="2:10" ht="20.100000000000001" customHeight="1" x14ac:dyDescent="0.25">
      <c r="B38" s="160" t="s">
        <v>52</v>
      </c>
      <c r="C38" s="162" t="str">
        <f>IF(J2="EUR (€)", "€", IF(J2="€", "€", IF(J2="DKK (kr)", "kr", IF(J2="SEK (kr)", "kr", IF(J2="CHF (Fr)", "Fr", "")))))</f>
        <v>€</v>
      </c>
      <c r="D38" s="164">
        <f>SUMIF(G8:G41, "Freizeit", I8:I41)</f>
        <v>0</v>
      </c>
      <c r="F38" s="85"/>
      <c r="G38" s="85"/>
      <c r="H38" s="8" t="str">
        <f t="shared" si="0"/>
        <v>€</v>
      </c>
      <c r="I38" s="86"/>
      <c r="J38" s="75"/>
    </row>
    <row r="39" spans="2:10" ht="20.100000000000001" customHeight="1" x14ac:dyDescent="0.25">
      <c r="B39" s="161"/>
      <c r="C39" s="163"/>
      <c r="D39" s="165"/>
      <c r="F39" s="85"/>
      <c r="G39" s="85"/>
      <c r="H39" s="8" t="str">
        <f t="shared" si="0"/>
        <v>€</v>
      </c>
      <c r="I39" s="86"/>
      <c r="J39" s="75"/>
    </row>
    <row r="40" spans="2:10" ht="20.100000000000001" customHeight="1" x14ac:dyDescent="0.25">
      <c r="B40" s="112"/>
      <c r="C40" s="36"/>
      <c r="D40" s="37"/>
      <c r="F40" s="85"/>
      <c r="G40" s="85"/>
      <c r="H40" s="8" t="str">
        <f>IF($J$2="EUR (€)", "€", IF($J$2="€", "€", IF($J$2="DKK (kr)", "kr", IF($J$2="SEK (kr)", "kr", IF($J$2="CHF (Fr)", "Fr", "")))))</f>
        <v>€</v>
      </c>
      <c r="I40" s="86"/>
      <c r="J40" s="75"/>
    </row>
    <row r="41" spans="2:10" ht="20.100000000000001" customHeight="1" x14ac:dyDescent="0.25">
      <c r="B41" s="148" t="s">
        <v>60</v>
      </c>
      <c r="C41" s="150" t="str">
        <f>IF(J2="EUR (€)", "€", IF(J2="€", "€", IF(J2="DKK (kr)", "kr", IF(J2="SEK (kr)", "kr", IF(J2="CHF (Fr)", "Fr", "")))))</f>
        <v>€</v>
      </c>
      <c r="D41" s="152">
        <f>SUMIF(G8:G41, "Sonstiges", I8:I41)</f>
        <v>0</v>
      </c>
      <c r="F41" s="85"/>
      <c r="G41" s="85"/>
      <c r="H41" s="8" t="str">
        <f t="shared" si="0"/>
        <v>€</v>
      </c>
      <c r="I41" s="86"/>
      <c r="J41" s="75"/>
    </row>
    <row r="42" spans="2:10" ht="20.100000000000001" customHeight="1" x14ac:dyDescent="0.25">
      <c r="B42" s="149"/>
      <c r="C42" s="151"/>
      <c r="D42" s="153"/>
      <c r="F42" s="79" t="s">
        <v>57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sheet="1" objects="1" scenarios="1" insertColumns="0" insertRows="0" deleteColumns="0" deleteRows="0"/>
  <dataConsolidate/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A1:XFD1 A2:F2 H2:XFD2">
    <cfRule type="cellIs" dxfId="8" priority="4" operator="lessThan">
      <formula>0</formula>
    </cfRule>
  </conditionalFormatting>
  <conditionalFormatting sqref="A3:XFD1048576">
    <cfRule type="cellIs" dxfId="7" priority="1" operator="lessThan">
      <formula>0</formula>
    </cfRule>
  </conditionalFormatting>
  <conditionalFormatting sqref="C14:C21">
    <cfRule type="cellIs" dxfId="6" priority="5" operator="equal">
      <formula>"+"</formula>
    </cfRule>
    <cfRule type="cellIs" dxfId="5" priority="6" operator="equal">
      <formula>"-"</formula>
    </cfRule>
  </conditionalFormatting>
  <dataValidations count="3">
    <dataValidation type="list" allowBlank="1" showInputMessage="1" showErrorMessage="1" sqref="C14:C21" xr:uid="{ACE3EBAC-9CA8-4EEF-B08E-4F8DE67BEDF9}">
      <formula1>GainLoss</formula1>
    </dataValidation>
    <dataValidation type="list" allowBlank="1" showInputMessage="1" showErrorMessage="1" sqref="G8:G41" xr:uid="{F0C24865-02DA-4CA1-B5E5-C98A94C09D63}">
      <formula1>Categories</formula1>
    </dataValidation>
    <dataValidation type="list" allowBlank="1" showInputMessage="1" showErrorMessage="1" sqref="J2" xr:uid="{8F476583-1110-422F-B95E-EEEDA706839E}">
      <formula1>Currencies</formula1>
    </dataValidation>
  </dataValidations>
  <hyperlinks>
    <hyperlink ref="L11:O12" r:id="rId1" display="Brauchen Sie mehr? Sichere und unkomplizierte Online-Kredite hier!" xr:uid="{2AB88319-3562-4B91-969F-EA6A10027D13}"/>
  </hyperlinks>
  <pageMargins left="0.7" right="0.7" top="0.78740157499999996" bottom="0.78740157499999996" header="0.3" footer="0.3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6141-4A36-4120-A679-D944AB98DE7E}">
  <sheetPr>
    <tabColor theme="2" tint="-0.249977111117893"/>
  </sheetPr>
  <dimension ref="A1:P40"/>
  <sheetViews>
    <sheetView showGridLines="0" zoomScaleNormal="100" workbookViewId="0">
      <selection activeCell="H18" sqref="H18"/>
    </sheetView>
  </sheetViews>
  <sheetFormatPr defaultColWidth="11.42578125" defaultRowHeight="15" x14ac:dyDescent="0.25"/>
  <cols>
    <col min="1" max="1" width="3.7109375" customWidth="1"/>
    <col min="2" max="2" width="21.28515625" customWidth="1"/>
    <col min="3" max="3" width="3.28515625" customWidth="1"/>
    <col min="4" max="4" width="21" customWidth="1"/>
    <col min="5" max="5" width="3.7109375" customWidth="1"/>
    <col min="6" max="6" width="16.7109375" customWidth="1"/>
    <col min="7" max="7" width="3.28515625" customWidth="1"/>
    <col min="8" max="8" width="13.42578125" customWidth="1"/>
    <col min="9" max="9" width="20" customWidth="1"/>
    <col min="10" max="10" width="23" customWidth="1"/>
    <col min="11" max="11" width="3.7109375" customWidth="1"/>
    <col min="12" max="12" width="6.140625" customWidth="1"/>
    <col min="13" max="13" width="6.7109375" customWidth="1"/>
    <col min="15" max="15" width="20.7109375" customWidth="1"/>
    <col min="16" max="16" width="3.85546875" customWidth="1"/>
  </cols>
  <sheetData>
    <row r="1" spans="1:16" ht="31.5" customHeight="1" x14ac:dyDescent="0.25">
      <c r="B1" s="227"/>
      <c r="C1" s="228" t="s">
        <v>23</v>
      </c>
      <c r="D1" s="228"/>
      <c r="E1" s="228"/>
      <c r="F1" s="228"/>
      <c r="G1" s="228"/>
      <c r="H1" s="228"/>
      <c r="I1" s="228"/>
    </row>
    <row r="2" spans="1:16" ht="15" customHeight="1" x14ac:dyDescent="0.25">
      <c r="B2" s="227"/>
      <c r="C2" s="228"/>
      <c r="D2" s="228"/>
      <c r="E2" s="228"/>
      <c r="F2" s="228"/>
      <c r="G2" s="228"/>
      <c r="H2" s="228"/>
      <c r="I2" s="228"/>
    </row>
    <row r="3" spans="1:16" ht="15" customHeight="1" x14ac:dyDescent="0.25">
      <c r="B3" s="227"/>
      <c r="C3" s="228"/>
      <c r="D3" s="228"/>
      <c r="E3" s="228"/>
      <c r="F3" s="228"/>
      <c r="G3" s="228"/>
      <c r="H3" s="228"/>
      <c r="I3" s="228"/>
    </row>
    <row r="4" spans="1:16" x14ac:dyDescent="0.25">
      <c r="C4" s="228"/>
      <c r="D4" s="228"/>
      <c r="E4" s="228"/>
      <c r="F4" s="228"/>
      <c r="G4" s="228"/>
      <c r="H4" s="228"/>
      <c r="I4" s="228"/>
    </row>
    <row r="5" spans="1:16" ht="20.100000000000001" customHeight="1" x14ac:dyDescent="0.25">
      <c r="B5" s="225" t="s">
        <v>21</v>
      </c>
      <c r="C5" s="226"/>
      <c r="D5" s="226"/>
      <c r="E5" s="62" t="s">
        <v>22</v>
      </c>
      <c r="F5" s="229" t="s">
        <v>2</v>
      </c>
      <c r="G5" s="230"/>
      <c r="H5" s="230"/>
      <c r="I5" s="230"/>
      <c r="J5" s="230"/>
      <c r="K5" s="62" t="s">
        <v>22</v>
      </c>
      <c r="L5" s="231" t="s">
        <v>12</v>
      </c>
      <c r="M5" s="232"/>
      <c r="N5" s="232"/>
      <c r="O5" s="232"/>
      <c r="P5" s="61" t="s">
        <v>22</v>
      </c>
    </row>
    <row r="6" spans="1:16" ht="20.100000000000001" customHeight="1" thickBot="1" x14ac:dyDescent="0.3">
      <c r="A6" s="1"/>
      <c r="B6" s="2" t="s">
        <v>0</v>
      </c>
      <c r="C6" s="3" t="s">
        <v>30</v>
      </c>
      <c r="D6" s="4"/>
      <c r="E6" s="59"/>
      <c r="F6" s="2" t="s">
        <v>11</v>
      </c>
      <c r="G6" s="3" t="s">
        <v>30</v>
      </c>
      <c r="H6" s="4"/>
      <c r="I6" s="2" t="s">
        <v>38</v>
      </c>
      <c r="J6" s="3" t="s">
        <v>9</v>
      </c>
      <c r="L6" s="233"/>
      <c r="M6" s="234"/>
      <c r="N6" s="234"/>
      <c r="O6" s="234"/>
    </row>
    <row r="7" spans="1:16" ht="20.100000000000001" customHeight="1" x14ac:dyDescent="0.25">
      <c r="A7" s="1"/>
      <c r="B7" s="14" t="s">
        <v>79</v>
      </c>
      <c r="C7" s="7" t="s">
        <v>10</v>
      </c>
      <c r="D7" s="42">
        <v>600</v>
      </c>
      <c r="E7" s="13"/>
      <c r="F7" s="15" t="s">
        <v>87</v>
      </c>
      <c r="G7" s="16" t="s">
        <v>10</v>
      </c>
      <c r="H7" s="43">
        <v>400</v>
      </c>
      <c r="I7" s="12" t="s">
        <v>73</v>
      </c>
      <c r="J7" s="12"/>
      <c r="L7" s="188" t="s">
        <v>10</v>
      </c>
      <c r="M7" s="131">
        <f>(D13-D25-D36-H36)</f>
        <v>489</v>
      </c>
      <c r="N7" s="131"/>
      <c r="O7" s="131"/>
    </row>
    <row r="8" spans="1:16" ht="20.100000000000001" customHeight="1" x14ac:dyDescent="0.25">
      <c r="A8" s="1"/>
      <c r="B8" s="15" t="s">
        <v>80</v>
      </c>
      <c r="C8" s="8" t="s">
        <v>10</v>
      </c>
      <c r="D8" s="43">
        <v>700</v>
      </c>
      <c r="E8" s="13"/>
      <c r="F8" s="15" t="s">
        <v>75</v>
      </c>
      <c r="G8" s="16" t="s">
        <v>10</v>
      </c>
      <c r="H8" s="43">
        <v>50</v>
      </c>
      <c r="I8" s="12" t="s">
        <v>73</v>
      </c>
      <c r="J8" s="12"/>
      <c r="L8" s="189"/>
      <c r="M8" s="132"/>
      <c r="N8" s="132"/>
      <c r="O8" s="132"/>
    </row>
    <row r="9" spans="1:16" ht="20.100000000000001" customHeight="1" thickBot="1" x14ac:dyDescent="0.3">
      <c r="A9" s="1"/>
      <c r="B9" s="15"/>
      <c r="C9" s="8" t="s">
        <v>10</v>
      </c>
      <c r="D9" s="43"/>
      <c r="E9" s="13"/>
      <c r="F9" s="15" t="s">
        <v>88</v>
      </c>
      <c r="G9" s="16" t="s">
        <v>10</v>
      </c>
      <c r="H9" s="43">
        <v>50</v>
      </c>
      <c r="I9" s="12" t="s">
        <v>5</v>
      </c>
      <c r="J9" s="12"/>
      <c r="L9" s="190"/>
      <c r="M9" s="133"/>
      <c r="N9" s="133"/>
      <c r="O9" s="133"/>
    </row>
    <row r="10" spans="1:16" ht="20.100000000000001" customHeight="1" x14ac:dyDescent="0.25">
      <c r="A10" s="1"/>
      <c r="B10" s="15"/>
      <c r="C10" s="8" t="s">
        <v>10</v>
      </c>
      <c r="D10" s="43"/>
      <c r="E10" s="13"/>
      <c r="F10" s="15" t="s">
        <v>89</v>
      </c>
      <c r="G10" s="16" t="s">
        <v>10</v>
      </c>
      <c r="H10" s="43">
        <v>30</v>
      </c>
      <c r="I10" s="12" t="s">
        <v>6</v>
      </c>
      <c r="J10" s="12"/>
    </row>
    <row r="11" spans="1:16" ht="20.100000000000001" customHeight="1" x14ac:dyDescent="0.25">
      <c r="A11" s="1"/>
      <c r="B11" s="17"/>
      <c r="C11" s="9" t="s">
        <v>10</v>
      </c>
      <c r="D11" s="43"/>
      <c r="E11" s="13"/>
      <c r="F11" s="15" t="s">
        <v>90</v>
      </c>
      <c r="G11" s="16" t="s">
        <v>10</v>
      </c>
      <c r="H11" s="43">
        <v>50</v>
      </c>
      <c r="I11" s="12" t="s">
        <v>75</v>
      </c>
      <c r="J11" s="12"/>
    </row>
    <row r="12" spans="1:16" ht="20.100000000000001" customHeight="1" x14ac:dyDescent="0.25">
      <c r="A12" s="1"/>
      <c r="B12" s="18"/>
      <c r="C12" s="10" t="s">
        <v>10</v>
      </c>
      <c r="D12" s="44"/>
      <c r="E12" s="13"/>
      <c r="F12" s="15" t="s">
        <v>91</v>
      </c>
      <c r="G12" s="16" t="s">
        <v>10</v>
      </c>
      <c r="H12" s="43">
        <v>20</v>
      </c>
      <c r="I12" s="12" t="s">
        <v>60</v>
      </c>
      <c r="J12" s="12"/>
    </row>
    <row r="13" spans="1:16" ht="20.100000000000001" customHeight="1" x14ac:dyDescent="0.25">
      <c r="B13" s="11" t="s">
        <v>1</v>
      </c>
      <c r="C13" s="5" t="s">
        <v>10</v>
      </c>
      <c r="D13" s="45">
        <f>SUM(D7:D12)</f>
        <v>1300</v>
      </c>
      <c r="E13" s="13"/>
      <c r="F13" s="15" t="s">
        <v>3</v>
      </c>
      <c r="G13" s="16" t="s">
        <v>10</v>
      </c>
      <c r="H13" s="43">
        <v>18</v>
      </c>
      <c r="I13" s="12" t="s">
        <v>75</v>
      </c>
      <c r="J13" s="12"/>
    </row>
    <row r="14" spans="1:16" ht="20.100000000000001" customHeight="1" x14ac:dyDescent="0.25">
      <c r="B14" s="13"/>
      <c r="C14" s="13"/>
      <c r="D14" s="13"/>
      <c r="E14" s="13"/>
      <c r="F14" s="15" t="s">
        <v>4</v>
      </c>
      <c r="G14" s="16" t="s">
        <v>10</v>
      </c>
      <c r="H14" s="43">
        <v>10</v>
      </c>
      <c r="I14" s="12" t="s">
        <v>92</v>
      </c>
      <c r="J14" s="12"/>
    </row>
    <row r="15" spans="1:16" ht="20.100000000000001" customHeight="1" x14ac:dyDescent="0.25">
      <c r="B15" s="225" t="s">
        <v>14</v>
      </c>
      <c r="C15" s="226"/>
      <c r="D15" s="226"/>
      <c r="E15" s="61" t="s">
        <v>22</v>
      </c>
      <c r="F15" s="15"/>
      <c r="G15" s="16"/>
      <c r="H15" s="43"/>
      <c r="I15" s="12"/>
      <c r="J15" s="12"/>
    </row>
    <row r="16" spans="1:16" ht="20.100000000000001" customHeight="1" x14ac:dyDescent="0.25">
      <c r="B16" s="2" t="s">
        <v>0</v>
      </c>
      <c r="C16" s="2" t="s">
        <v>30</v>
      </c>
      <c r="D16" s="4"/>
      <c r="E16" s="13"/>
      <c r="F16" s="15"/>
      <c r="G16" s="16"/>
      <c r="H16" s="43"/>
      <c r="I16" s="12"/>
      <c r="J16" s="12"/>
    </row>
    <row r="17" spans="2:10" ht="20.100000000000001" customHeight="1" x14ac:dyDescent="0.25">
      <c r="B17" s="14" t="s">
        <v>81</v>
      </c>
      <c r="C17" s="8" t="s">
        <v>10</v>
      </c>
      <c r="D17" s="43">
        <v>40</v>
      </c>
      <c r="E17" s="13"/>
      <c r="F17" s="15"/>
      <c r="G17" s="16"/>
      <c r="H17" s="43"/>
      <c r="I17" s="12"/>
      <c r="J17" s="12"/>
    </row>
    <row r="18" spans="2:10" ht="20.100000000000001" customHeight="1" x14ac:dyDescent="0.25">
      <c r="B18" s="15" t="s">
        <v>82</v>
      </c>
      <c r="C18" s="8" t="s">
        <v>10</v>
      </c>
      <c r="D18" s="43">
        <v>33</v>
      </c>
      <c r="E18" s="13"/>
      <c r="F18" s="15"/>
      <c r="G18" s="16"/>
      <c r="H18" s="43"/>
      <c r="I18" s="12"/>
      <c r="J18" s="12"/>
    </row>
    <row r="19" spans="2:10" ht="20.100000000000001" customHeight="1" x14ac:dyDescent="0.25">
      <c r="B19" s="15" t="s">
        <v>83</v>
      </c>
      <c r="C19" s="8" t="s">
        <v>10</v>
      </c>
      <c r="D19" s="43">
        <v>20</v>
      </c>
      <c r="E19" s="13"/>
      <c r="F19" s="15"/>
      <c r="G19" s="16"/>
      <c r="H19" s="43"/>
      <c r="I19" s="12"/>
      <c r="J19" s="12"/>
    </row>
    <row r="20" spans="2:10" ht="20.100000000000001" customHeight="1" x14ac:dyDescent="0.25">
      <c r="B20" s="15"/>
      <c r="C20" s="8" t="s">
        <v>10</v>
      </c>
      <c r="D20" s="43"/>
      <c r="E20" s="13"/>
      <c r="F20" s="15"/>
      <c r="G20" s="16"/>
      <c r="H20" s="43"/>
      <c r="I20" s="12"/>
      <c r="J20" s="12"/>
    </row>
    <row r="21" spans="2:10" ht="20.100000000000001" customHeight="1" x14ac:dyDescent="0.25">
      <c r="B21" s="15"/>
      <c r="C21" s="8" t="s">
        <v>10</v>
      </c>
      <c r="D21" s="43"/>
      <c r="E21" s="13"/>
      <c r="F21" s="15"/>
      <c r="G21" s="16"/>
      <c r="H21" s="43"/>
      <c r="I21" s="12"/>
      <c r="J21" s="12"/>
    </row>
    <row r="22" spans="2:10" ht="20.100000000000001" customHeight="1" x14ac:dyDescent="0.25">
      <c r="B22" s="15"/>
      <c r="C22" s="8" t="s">
        <v>10</v>
      </c>
      <c r="D22" s="43"/>
      <c r="E22" s="13"/>
      <c r="F22" s="15"/>
      <c r="G22" s="16"/>
      <c r="H22" s="43"/>
      <c r="I22" s="12"/>
      <c r="J22" s="12"/>
    </row>
    <row r="23" spans="2:10" ht="20.100000000000001" customHeight="1" x14ac:dyDescent="0.25">
      <c r="B23" s="15"/>
      <c r="C23" s="8" t="s">
        <v>10</v>
      </c>
      <c r="D23" s="43"/>
      <c r="E23" s="13"/>
      <c r="F23" s="15"/>
      <c r="G23" s="16"/>
      <c r="H23" s="43"/>
      <c r="I23" s="12"/>
      <c r="J23" s="12"/>
    </row>
    <row r="24" spans="2:10" ht="20.100000000000001" customHeight="1" x14ac:dyDescent="0.25">
      <c r="B24" s="18"/>
      <c r="C24" s="10" t="s">
        <v>10</v>
      </c>
      <c r="D24" s="44"/>
      <c r="E24" s="13"/>
      <c r="F24" s="15"/>
      <c r="G24" s="16"/>
      <c r="H24" s="43"/>
      <c r="I24" s="12"/>
      <c r="J24" s="12"/>
    </row>
    <row r="25" spans="2:10" ht="20.100000000000001" customHeight="1" x14ac:dyDescent="0.25">
      <c r="B25" s="11" t="s">
        <v>1</v>
      </c>
      <c r="C25" s="5" t="s">
        <v>10</v>
      </c>
      <c r="D25" s="45">
        <f>SUM(D17:D24)</f>
        <v>93</v>
      </c>
      <c r="E25" s="13"/>
      <c r="F25" s="15"/>
      <c r="G25" s="16"/>
      <c r="H25" s="43"/>
      <c r="I25" s="12"/>
      <c r="J25" s="12"/>
    </row>
    <row r="26" spans="2:10" ht="20.100000000000001" customHeight="1" x14ac:dyDescent="0.25">
      <c r="B26" s="235" t="s">
        <v>13</v>
      </c>
      <c r="C26" s="235"/>
      <c r="D26" s="235"/>
      <c r="E26" s="13"/>
      <c r="F26" s="15"/>
      <c r="G26" s="16"/>
      <c r="H26" s="43"/>
      <c r="I26" s="12"/>
      <c r="J26" s="12"/>
    </row>
    <row r="27" spans="2:10" ht="20.100000000000001" customHeight="1" x14ac:dyDescent="0.25">
      <c r="B27" s="236"/>
      <c r="C27" s="236"/>
      <c r="D27" s="236"/>
      <c r="E27" s="13"/>
      <c r="F27" s="15"/>
      <c r="G27" s="16"/>
      <c r="H27" s="43"/>
      <c r="I27" s="12"/>
      <c r="J27" s="12"/>
    </row>
    <row r="28" spans="2:10" ht="20.100000000000001" customHeight="1" x14ac:dyDescent="0.25">
      <c r="B28" s="225" t="s">
        <v>15</v>
      </c>
      <c r="C28" s="226"/>
      <c r="D28" s="226"/>
      <c r="E28" s="61" t="s">
        <v>22</v>
      </c>
      <c r="F28" s="15"/>
      <c r="G28" s="16"/>
      <c r="H28" s="43"/>
      <c r="I28" s="12"/>
      <c r="J28" s="12"/>
    </row>
    <row r="29" spans="2:10" ht="20.100000000000001" customHeight="1" x14ac:dyDescent="0.25">
      <c r="B29" s="2" t="s">
        <v>0</v>
      </c>
      <c r="C29" s="2" t="s">
        <v>30</v>
      </c>
      <c r="D29" s="4"/>
      <c r="E29" s="13"/>
      <c r="F29" s="15"/>
      <c r="G29" s="16"/>
      <c r="H29" s="43"/>
      <c r="I29" s="12"/>
      <c r="J29" s="12"/>
    </row>
    <row r="30" spans="2:10" ht="20.100000000000001" customHeight="1" x14ac:dyDescent="0.25">
      <c r="B30" s="14" t="s">
        <v>84</v>
      </c>
      <c r="C30" s="8" t="s">
        <v>10</v>
      </c>
      <c r="D30" s="43">
        <v>60</v>
      </c>
      <c r="E30" s="13"/>
      <c r="F30" s="15"/>
      <c r="G30" s="16"/>
      <c r="H30" s="43"/>
      <c r="I30" s="12"/>
      <c r="J30" s="12"/>
    </row>
    <row r="31" spans="2:10" ht="20.100000000000001" customHeight="1" x14ac:dyDescent="0.25">
      <c r="B31" s="15" t="s">
        <v>85</v>
      </c>
      <c r="C31" s="8" t="s">
        <v>10</v>
      </c>
      <c r="D31" s="43">
        <v>20</v>
      </c>
      <c r="E31" s="13"/>
      <c r="F31" s="15"/>
      <c r="G31" s="16"/>
      <c r="H31" s="43"/>
      <c r="I31" s="12"/>
      <c r="J31" s="12"/>
    </row>
    <row r="32" spans="2:10" ht="20.100000000000001" customHeight="1" x14ac:dyDescent="0.25">
      <c r="B32" s="15" t="s">
        <v>86</v>
      </c>
      <c r="C32" s="8" t="s">
        <v>10</v>
      </c>
      <c r="D32" s="43">
        <v>10</v>
      </c>
      <c r="E32" s="13"/>
      <c r="F32" s="15"/>
      <c r="G32" s="16"/>
      <c r="H32" s="43"/>
      <c r="I32" s="12"/>
      <c r="J32" s="12"/>
    </row>
    <row r="33" spans="2:10" ht="20.100000000000001" customHeight="1" x14ac:dyDescent="0.25">
      <c r="B33" s="15"/>
      <c r="C33" s="8" t="s">
        <v>10</v>
      </c>
      <c r="D33" s="43"/>
      <c r="E33" s="13"/>
      <c r="F33" s="15"/>
      <c r="G33" s="16"/>
      <c r="H33" s="43"/>
      <c r="I33" s="12"/>
      <c r="J33" s="12"/>
    </row>
    <row r="34" spans="2:10" ht="20.100000000000001" customHeight="1" x14ac:dyDescent="0.25">
      <c r="B34" s="15"/>
      <c r="C34" s="8" t="s">
        <v>10</v>
      </c>
      <c r="D34" s="43"/>
      <c r="E34" s="13"/>
      <c r="F34" s="15"/>
      <c r="G34" s="16"/>
      <c r="H34" s="43"/>
      <c r="I34" s="12"/>
      <c r="J34" s="12"/>
    </row>
    <row r="35" spans="2:10" ht="20.100000000000001" customHeight="1" x14ac:dyDescent="0.25">
      <c r="B35" s="15"/>
      <c r="C35" s="8" t="s">
        <v>10</v>
      </c>
      <c r="D35" s="43"/>
      <c r="E35" s="13"/>
      <c r="F35" s="15"/>
      <c r="G35" s="16"/>
      <c r="H35" s="43"/>
      <c r="I35" s="12"/>
      <c r="J35" s="12"/>
    </row>
    <row r="36" spans="2:10" ht="20.100000000000001" customHeight="1" x14ac:dyDescent="0.25">
      <c r="B36" s="11" t="s">
        <v>1</v>
      </c>
      <c r="C36" s="5" t="s">
        <v>10</v>
      </c>
      <c r="D36" s="45">
        <f>SUM(D30:D35)</f>
        <v>90</v>
      </c>
      <c r="E36" s="13"/>
      <c r="F36" s="11" t="s">
        <v>1</v>
      </c>
      <c r="G36" s="19" t="s">
        <v>10</v>
      </c>
      <c r="H36" s="45">
        <f>SUM(H7:H34)</f>
        <v>628</v>
      </c>
      <c r="I36" s="11"/>
      <c r="J36" s="6"/>
    </row>
    <row r="37" spans="2:10" ht="20.100000000000001" customHeight="1" x14ac:dyDescent="0.25"/>
    <row r="38" spans="2:10" ht="20.100000000000001" customHeight="1" x14ac:dyDescent="0.25"/>
    <row r="39" spans="2:10" ht="20.100000000000001" customHeight="1" x14ac:dyDescent="0.25"/>
    <row r="40" spans="2:10" ht="20.100000000000001" customHeight="1" x14ac:dyDescent="0.25"/>
  </sheetData>
  <mergeCells count="10">
    <mergeCell ref="L5:O6"/>
    <mergeCell ref="L7:L9"/>
    <mergeCell ref="M7:O9"/>
    <mergeCell ref="B15:D15"/>
    <mergeCell ref="B26:D27"/>
    <mergeCell ref="B28:D28"/>
    <mergeCell ref="B1:B3"/>
    <mergeCell ref="C1:I4"/>
    <mergeCell ref="B5:D5"/>
    <mergeCell ref="F5:J5"/>
  </mergeCells>
  <dataValidations count="6">
    <dataValidation allowBlank="1" showInputMessage="1" showErrorMessage="1" promptTitle="Fixed Monthly Income" prompt="Your input required._x000a__x000a_Fill in all different sources of your fixed monthly income." sqref="E5" xr:uid="{3FB74CD8-EBAE-4AF7-A18A-62FFACC2DFB8}"/>
    <dataValidation allowBlank="1" showInputMessage="1" showErrorMessage="1" promptTitle="Fixed Monthly Debt Payment" prompt="Your input required (if applicable)_x000a__x000a_Fill in all fixed monthly debt payments." sqref="E15" xr:uid="{FC6C0612-E441-4650-A8F5-488A1D805CA0}"/>
    <dataValidation allowBlank="1" showInputMessage="1" showErrorMessage="1" promptTitle="Fixed Monthly Saving Goals" prompt="Your input required (if applicable)_x000a__x000a_Fill in all saving goals, that you want to save a fixed monthly amount of money for." sqref="E28" xr:uid="{A06A0279-0F0A-4409-9BDB-CF82D890C4DC}"/>
    <dataValidation allowBlank="1" showInputMessage="1" showErrorMessage="1" promptTitle="Fixed Costs" prompt="Your input required._x000a__x000a_Fill in all fixed monthly costs, e.g. rent, subscriptions, gym memberships, and more." sqref="K5" xr:uid="{119FB5C0-5928-45E1-987B-4C0E6E53089F}"/>
    <dataValidation allowBlank="1" showInputMessage="1" showErrorMessage="1" promptTitle="Your Monthly Budget" prompt="No input required._x000a__x000a_Field that calculates your fixed monthly budget automatically." sqref="P5" xr:uid="{E798D389-F4A5-42E4-B3D3-01D780B4EA9A}"/>
    <dataValidation type="list" allowBlank="1" showInputMessage="1" showErrorMessage="1" sqref="I7:I35" xr:uid="{8A017ED9-01D5-4259-B6DE-D0DDE06F5EEE}">
      <formula1>BudgetCategories</formula1>
    </dataValidation>
  </dataValidations>
  <hyperlinks>
    <hyperlink ref="B26" r:id="rId1" xr:uid="{079D8421-3624-4CDE-9C2C-91A0DC880338}"/>
  </hyperlinks>
  <pageMargins left="0.7" right="0.7" top="0.78740157499999996" bottom="0.78740157499999996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03F4-2044-42CA-A9D5-D5CFEBD275FB}">
  <sheetPr>
    <tabColor theme="2"/>
  </sheetPr>
  <dimension ref="A1:P71"/>
  <sheetViews>
    <sheetView showGridLines="0" zoomScaleNormal="100" workbookViewId="0">
      <selection activeCell="G18" sqref="G18"/>
    </sheetView>
  </sheetViews>
  <sheetFormatPr defaultColWidth="11.42578125" defaultRowHeight="15" x14ac:dyDescent="0.25"/>
  <cols>
    <col min="1" max="1" width="4.140625" customWidth="1"/>
    <col min="2" max="2" width="28.7109375" customWidth="1"/>
    <col min="3" max="3" width="3.28515625" customWidth="1"/>
    <col min="4" max="4" width="21" customWidth="1"/>
    <col min="5" max="5" width="3.7109375" customWidth="1"/>
    <col min="6" max="6" width="16.7109375" customWidth="1"/>
    <col min="7" max="7" width="20.140625" customWidth="1"/>
    <col min="8" max="8" width="3.28515625" customWidth="1"/>
    <col min="9" max="9" width="15.85546875" customWidth="1"/>
    <col min="10" max="10" width="21.42578125" customWidth="1"/>
    <col min="11" max="11" width="4.42578125" customWidth="1"/>
    <col min="12" max="12" width="16.5703125" customWidth="1"/>
    <col min="13" max="13" width="4.42578125" customWidth="1"/>
    <col min="14" max="14" width="17.42578125" customWidth="1"/>
    <col min="15" max="15" width="10.28515625" customWidth="1"/>
    <col min="16" max="16" width="4.42578125" customWidth="1"/>
  </cols>
  <sheetData>
    <row r="1" spans="1:16" ht="31.5" customHeight="1" x14ac:dyDescent="0.25">
      <c r="B1" s="227"/>
      <c r="C1" s="125"/>
      <c r="D1" s="126"/>
      <c r="E1" s="126"/>
      <c r="F1" s="126"/>
      <c r="G1" s="126"/>
      <c r="H1" s="126"/>
      <c r="I1" s="126"/>
    </row>
    <row r="2" spans="1:16" ht="27.75" customHeight="1" x14ac:dyDescent="0.25">
      <c r="B2" s="227"/>
      <c r="C2" s="126"/>
      <c r="D2" s="126"/>
      <c r="E2" s="126"/>
      <c r="F2" s="126"/>
      <c r="G2" s="126"/>
      <c r="H2" s="126"/>
      <c r="I2" s="122" t="s">
        <v>41</v>
      </c>
      <c r="J2" s="123" t="s">
        <v>25</v>
      </c>
      <c r="K2" s="62" t="s">
        <v>22</v>
      </c>
    </row>
    <row r="3" spans="1:16" ht="15" customHeight="1" x14ac:dyDescent="0.25">
      <c r="B3" s="227"/>
      <c r="C3" s="126"/>
      <c r="D3" s="126"/>
      <c r="E3" s="126"/>
      <c r="F3" s="126"/>
      <c r="G3" s="126"/>
      <c r="H3" s="126"/>
      <c r="I3" s="126"/>
    </row>
    <row r="4" spans="1:16" ht="15" customHeight="1" x14ac:dyDescent="0.25">
      <c r="B4" s="227"/>
      <c r="C4" s="126"/>
      <c r="D4" s="126"/>
      <c r="E4" s="126"/>
      <c r="F4" s="126"/>
      <c r="G4" s="126"/>
      <c r="H4" s="126"/>
      <c r="I4" s="126"/>
    </row>
    <row r="5" spans="1:16" ht="15" customHeight="1" x14ac:dyDescent="0.25"/>
    <row r="6" spans="1:16" ht="20.100000000000001" customHeight="1" x14ac:dyDescent="0.25">
      <c r="B6" s="257" t="s">
        <v>42</v>
      </c>
      <c r="C6" s="226"/>
      <c r="D6" s="226"/>
      <c r="E6" s="60" t="s">
        <v>22</v>
      </c>
      <c r="F6" s="257" t="s">
        <v>56</v>
      </c>
      <c r="G6" s="230"/>
      <c r="H6" s="230"/>
      <c r="I6" s="230"/>
      <c r="J6" s="230"/>
      <c r="K6" s="62" t="s">
        <v>22</v>
      </c>
      <c r="L6" s="231" t="s">
        <v>54</v>
      </c>
      <c r="M6" s="232"/>
      <c r="N6" s="232"/>
      <c r="O6" s="270"/>
      <c r="P6" s="62" t="s">
        <v>22</v>
      </c>
    </row>
    <row r="7" spans="1:16" ht="20.100000000000001" customHeight="1" thickBot="1" x14ac:dyDescent="0.3">
      <c r="B7" s="2"/>
      <c r="C7" s="3" t="s">
        <v>30</v>
      </c>
      <c r="D7" s="4"/>
      <c r="F7" s="3" t="s">
        <v>53</v>
      </c>
      <c r="G7" s="3" t="s">
        <v>38</v>
      </c>
      <c r="H7" s="3" t="s">
        <v>30</v>
      </c>
      <c r="I7" s="3"/>
      <c r="J7" s="3" t="s">
        <v>39</v>
      </c>
      <c r="L7" s="233"/>
      <c r="M7" s="234"/>
      <c r="N7" s="234"/>
      <c r="O7" s="271"/>
    </row>
    <row r="8" spans="1:16" ht="20.100000000000001" customHeight="1" x14ac:dyDescent="0.25">
      <c r="B8" s="83" t="s">
        <v>43</v>
      </c>
      <c r="C8" s="55" t="str">
        <f>IF(J2="EUR (€)", "€", IF(J2="€", "€", IF(J2="DKK (kr)", "kr", IF(J2="SEK (kr)", "kr", IF(J2="CHF (Fr)", "Fr", "")))))</f>
        <v>€</v>
      </c>
      <c r="D8" s="56">
        <v>500</v>
      </c>
      <c r="F8" s="21">
        <v>45658</v>
      </c>
      <c r="G8" s="20" t="s">
        <v>50</v>
      </c>
      <c r="H8" s="7" t="str">
        <f>IF($J$2="EUR (€)", "€", IF($J$2="€", "€", IF($J$2="DKK (kr)", "kr", IF($J$2="SEK (kr)", "kr", IF($J$2="CHF (Fr)", "Fr", "")))))</f>
        <v>€</v>
      </c>
      <c r="I8" s="38">
        <v>40</v>
      </c>
      <c r="J8" s="12"/>
      <c r="K8" s="13"/>
      <c r="L8" s="264" t="str">
        <f>IF($J$2="EUR (€)", "€", IF($J$2="€", "€", IF($J$2="DKK (kr)", "kr", IF($J$2="SEK (kr)", "kr", IF($J$2="CHF (Fr)", "Fr", "")))))</f>
        <v>€</v>
      </c>
      <c r="M8" s="267">
        <f>D10+D22-I42</f>
        <v>393</v>
      </c>
      <c r="N8" s="267"/>
      <c r="O8" s="267"/>
    </row>
    <row r="9" spans="1:16" ht="20.100000000000001" customHeight="1" x14ac:dyDescent="0.25">
      <c r="B9" s="87" t="s">
        <v>44</v>
      </c>
      <c r="C9" s="57" t="str">
        <f>IF(J2="EUR (€)", "€", IF(J2="€", "€", IF(J2="DKK (kr)", "kr", IF(J2="SEK (kr)", "kr", IF(J2="CHF (Fr)", "Fr", "")))))</f>
        <v>€</v>
      </c>
      <c r="D9" s="58"/>
      <c r="F9" s="21">
        <v>45659</v>
      </c>
      <c r="G9" s="20" t="s">
        <v>51</v>
      </c>
      <c r="H9" s="8" t="str">
        <f>IF($J$2="EUR (€)", "€", IF($J$2="€", "€", IF($J$2="DKK (kr)", "kr", IF($J$2="SEK (kr)", "kr", IF($J$2="CHF (Fr)", "Fr", "")))))</f>
        <v>€</v>
      </c>
      <c r="I9" s="38">
        <v>52</v>
      </c>
      <c r="J9" s="12"/>
      <c r="L9" s="265"/>
      <c r="M9" s="268"/>
      <c r="N9" s="268"/>
      <c r="O9" s="268"/>
    </row>
    <row r="10" spans="1:16" ht="20.100000000000001" customHeight="1" thickBot="1" x14ac:dyDescent="0.3">
      <c r="B10" s="11" t="s">
        <v>45</v>
      </c>
      <c r="C10" s="5" t="str">
        <f>IF(J2="EUR (€)", "€", IF(J2="€", "€", IF(J2="DKK (kr)", "kr", IF(J2="SEK (kr)", "kr", IF(J2="CHF (Fr)", "Fr", "")))))</f>
        <v>€</v>
      </c>
      <c r="D10" s="39">
        <f>SUM(D8:D9)</f>
        <v>500</v>
      </c>
      <c r="F10" s="21">
        <v>45659</v>
      </c>
      <c r="G10" s="20" t="s">
        <v>7</v>
      </c>
      <c r="H10" s="8" t="str">
        <f t="shared" ref="H10:H42" si="0">IF($J$2="EUR (€)", "€", IF($J$2="€", "€", IF($J$2="DKK (kr)", "kr", IF($J$2="SEK (kr)", "kr", IF($J$2="CHF (Fr)", "Fr", "")))))</f>
        <v>€</v>
      </c>
      <c r="I10" s="38">
        <v>30</v>
      </c>
      <c r="J10" s="12"/>
      <c r="L10" s="266"/>
      <c r="M10" s="269"/>
      <c r="N10" s="269"/>
      <c r="O10" s="269"/>
    </row>
    <row r="11" spans="1:16" ht="20.100000000000001" customHeight="1" x14ac:dyDescent="0.25">
      <c r="F11" s="21">
        <v>45663</v>
      </c>
      <c r="G11" s="20" t="s">
        <v>8</v>
      </c>
      <c r="H11" s="8" t="str">
        <f t="shared" si="0"/>
        <v>€</v>
      </c>
      <c r="I11" s="38">
        <v>20</v>
      </c>
      <c r="J11" s="12"/>
      <c r="L11" s="206" t="s">
        <v>55</v>
      </c>
      <c r="M11" s="206"/>
      <c r="N11" s="206"/>
      <c r="O11" s="206"/>
    </row>
    <row r="12" spans="1:16" ht="20.100000000000001" customHeight="1" x14ac:dyDescent="0.25">
      <c r="B12" s="257" t="s">
        <v>46</v>
      </c>
      <c r="C12" s="226"/>
      <c r="D12" s="226"/>
      <c r="E12" s="61" t="s">
        <v>22</v>
      </c>
      <c r="F12" s="21">
        <v>45667</v>
      </c>
      <c r="G12" s="20" t="s">
        <v>52</v>
      </c>
      <c r="H12" s="8" t="str">
        <f t="shared" si="0"/>
        <v>€</v>
      </c>
      <c r="I12" s="38">
        <v>15</v>
      </c>
      <c r="J12" s="12"/>
      <c r="L12" s="207"/>
      <c r="M12" s="207"/>
      <c r="N12" s="207"/>
      <c r="O12" s="207"/>
    </row>
    <row r="13" spans="1:16" ht="20.100000000000001" customHeight="1" x14ac:dyDescent="0.25">
      <c r="A13" s="47"/>
      <c r="B13" s="2" t="s">
        <v>47</v>
      </c>
      <c r="C13" s="3"/>
      <c r="D13" s="4" t="s">
        <v>30</v>
      </c>
      <c r="F13" s="21">
        <v>45671</v>
      </c>
      <c r="G13" s="20" t="s">
        <v>60</v>
      </c>
      <c r="H13" s="8" t="str">
        <f t="shared" si="0"/>
        <v>€</v>
      </c>
      <c r="I13" s="38">
        <v>60</v>
      </c>
      <c r="J13" s="12" t="s">
        <v>93</v>
      </c>
    </row>
    <row r="14" spans="1:16" ht="20.100000000000001" customHeight="1" x14ac:dyDescent="0.25">
      <c r="A14" s="47"/>
      <c r="B14" s="53" t="s">
        <v>18</v>
      </c>
      <c r="C14" s="51" t="s">
        <v>19</v>
      </c>
      <c r="D14" s="48">
        <v>30</v>
      </c>
      <c r="F14" s="21">
        <v>45673</v>
      </c>
      <c r="G14" s="20" t="s">
        <v>60</v>
      </c>
      <c r="H14" s="8" t="str">
        <f t="shared" si="0"/>
        <v>€</v>
      </c>
      <c r="I14" s="38">
        <v>70</v>
      </c>
      <c r="J14" s="12" t="s">
        <v>94</v>
      </c>
      <c r="L14" s="257" t="s">
        <v>49</v>
      </c>
      <c r="M14" s="258"/>
      <c r="N14" s="258"/>
      <c r="O14" s="258"/>
      <c r="P14" s="124" t="s">
        <v>22</v>
      </c>
    </row>
    <row r="15" spans="1:16" ht="20.100000000000001" customHeight="1" x14ac:dyDescent="0.25">
      <c r="A15" s="47"/>
      <c r="B15" s="53" t="s">
        <v>16</v>
      </c>
      <c r="C15" s="51" t="s">
        <v>20</v>
      </c>
      <c r="D15" s="48">
        <v>200</v>
      </c>
      <c r="F15" s="20"/>
      <c r="G15" s="20"/>
      <c r="H15" s="8" t="str">
        <f t="shared" si="0"/>
        <v>€</v>
      </c>
      <c r="I15" s="38"/>
      <c r="J15" s="12"/>
    </row>
    <row r="16" spans="1:16" ht="20.100000000000001" customHeight="1" x14ac:dyDescent="0.25">
      <c r="A16" s="47"/>
      <c r="B16" s="53" t="s">
        <v>17</v>
      </c>
      <c r="C16" s="51" t="s">
        <v>20</v>
      </c>
      <c r="D16" s="48">
        <v>10</v>
      </c>
      <c r="F16" s="20"/>
      <c r="G16" s="20"/>
      <c r="H16" s="8" t="str">
        <f t="shared" si="0"/>
        <v>€</v>
      </c>
      <c r="I16" s="38"/>
      <c r="J16" s="12"/>
    </row>
    <row r="17" spans="1:10" ht="20.100000000000001" customHeight="1" x14ac:dyDescent="0.25">
      <c r="A17" s="47"/>
      <c r="B17" s="53"/>
      <c r="C17" s="51"/>
      <c r="D17" s="48"/>
      <c r="F17" s="20"/>
      <c r="G17" s="20"/>
      <c r="H17" s="8" t="str">
        <f t="shared" si="0"/>
        <v>€</v>
      </c>
      <c r="I17" s="40"/>
      <c r="J17" s="12"/>
    </row>
    <row r="18" spans="1:10" ht="20.100000000000001" customHeight="1" x14ac:dyDescent="0.25">
      <c r="A18" s="47"/>
      <c r="B18" s="53"/>
      <c r="C18" s="51"/>
      <c r="D18" s="48"/>
      <c r="F18" s="20"/>
      <c r="G18" s="20"/>
      <c r="H18" s="8" t="str">
        <f t="shared" si="0"/>
        <v>€</v>
      </c>
      <c r="I18" s="38"/>
      <c r="J18" s="12"/>
    </row>
    <row r="19" spans="1:10" ht="20.100000000000001" customHeight="1" x14ac:dyDescent="0.25">
      <c r="A19" s="47"/>
      <c r="B19" s="53"/>
      <c r="C19" s="51"/>
      <c r="D19" s="48"/>
      <c r="F19" s="20"/>
      <c r="G19" s="20"/>
      <c r="H19" s="8" t="str">
        <f t="shared" si="0"/>
        <v>€</v>
      </c>
      <c r="I19" s="38"/>
      <c r="J19" s="12"/>
    </row>
    <row r="20" spans="1:10" ht="20.100000000000001" customHeight="1" x14ac:dyDescent="0.25">
      <c r="A20" s="47"/>
      <c r="B20" s="54"/>
      <c r="C20" s="52"/>
      <c r="D20" s="49"/>
      <c r="F20" s="20"/>
      <c r="G20" s="20"/>
      <c r="H20" s="8" t="str">
        <f t="shared" si="0"/>
        <v>€</v>
      </c>
      <c r="I20" s="38"/>
      <c r="J20" s="12"/>
    </row>
    <row r="21" spans="1:10" ht="20.100000000000001" customHeight="1" x14ac:dyDescent="0.25">
      <c r="A21" s="47"/>
      <c r="B21" s="53"/>
      <c r="C21" s="51"/>
      <c r="D21" s="50"/>
      <c r="F21" s="20"/>
      <c r="G21" s="20"/>
      <c r="H21" s="8" t="str">
        <f t="shared" si="0"/>
        <v>€</v>
      </c>
      <c r="I21" s="38"/>
      <c r="J21" s="12"/>
    </row>
    <row r="22" spans="1:10" ht="20.100000000000001" customHeight="1" x14ac:dyDescent="0.25">
      <c r="A22" s="47"/>
      <c r="B22" s="11" t="s">
        <v>59</v>
      </c>
      <c r="C22" s="5" t="str">
        <f>IF(J2="EUR (€)", "€", IF(J2="€", "€", IF(J2="DKK (kr)", "kr", IF(J2="SEK (kr)", "kr", IF(J2="CHF (Fr)", "Fr", "")))))</f>
        <v>€</v>
      </c>
      <c r="D22" s="39" cm="1">
        <f t="array" ref="D22">SUMPRODUCT((C14:C21="+")*D14:D21) - SUMPRODUCT((C14:C21="-")*D14:D21)</f>
        <v>180</v>
      </c>
      <c r="F22" s="20"/>
      <c r="G22" s="20"/>
      <c r="H22" s="8" t="str">
        <f t="shared" si="0"/>
        <v>€</v>
      </c>
      <c r="I22" s="38"/>
      <c r="J22" s="12"/>
    </row>
    <row r="23" spans="1:10" ht="20.100000000000001" customHeight="1" x14ac:dyDescent="0.25">
      <c r="F23" s="20"/>
      <c r="G23" s="20"/>
      <c r="H23" s="8" t="str">
        <f t="shared" si="0"/>
        <v>€</v>
      </c>
      <c r="I23" s="38"/>
      <c r="J23" s="12"/>
    </row>
    <row r="24" spans="1:10" ht="20.100000000000001" customHeight="1" x14ac:dyDescent="0.25">
      <c r="A24" s="47"/>
      <c r="B24" s="257" t="s">
        <v>48</v>
      </c>
      <c r="C24" s="226"/>
      <c r="D24" s="259"/>
      <c r="E24" s="61" t="s">
        <v>22</v>
      </c>
      <c r="F24" s="20"/>
      <c r="G24" s="20"/>
      <c r="H24" s="8" t="str">
        <f t="shared" si="0"/>
        <v>€</v>
      </c>
      <c r="I24" s="38"/>
      <c r="J24" s="12"/>
    </row>
    <row r="25" spans="1:10" ht="20.100000000000001" customHeight="1" x14ac:dyDescent="0.25">
      <c r="B25" s="22"/>
      <c r="C25" s="22"/>
      <c r="D25" s="22"/>
      <c r="F25" s="20"/>
      <c r="G25" s="20"/>
      <c r="H25" s="8" t="str">
        <f t="shared" si="0"/>
        <v>€</v>
      </c>
      <c r="I25" s="38"/>
      <c r="J25" s="12"/>
    </row>
    <row r="26" spans="1:10" ht="20.100000000000001" customHeight="1" x14ac:dyDescent="0.25">
      <c r="B26" s="223" t="s">
        <v>50</v>
      </c>
      <c r="C26" s="260" t="str">
        <f>IF(J2="EUR (€)", "€", IF(J2="€", "€", IF(J2="DKK (kr)", "kr", IF(J2="SEK (kr)", "kr", IF(J2="CHF (Fr)", "Fr", "")))))</f>
        <v>€</v>
      </c>
      <c r="D26" s="262">
        <f>SUMIF(G8:G41, "Lebensmittel", I8:I41)</f>
        <v>40</v>
      </c>
      <c r="F26" s="20"/>
      <c r="G26" s="20"/>
      <c r="H26" s="8" t="str">
        <f t="shared" si="0"/>
        <v>€</v>
      </c>
      <c r="I26" s="38"/>
      <c r="J26" s="12"/>
    </row>
    <row r="27" spans="1:10" ht="20.100000000000001" customHeight="1" x14ac:dyDescent="0.25">
      <c r="B27" s="224"/>
      <c r="C27" s="261"/>
      <c r="D27" s="263"/>
      <c r="F27" s="20"/>
      <c r="G27" s="20"/>
      <c r="H27" s="8" t="str">
        <f t="shared" si="0"/>
        <v>€</v>
      </c>
      <c r="I27" s="38"/>
      <c r="J27" s="12"/>
    </row>
    <row r="28" spans="1:10" ht="20.100000000000001" customHeight="1" x14ac:dyDescent="0.25">
      <c r="B28" s="23"/>
      <c r="C28" s="24"/>
      <c r="D28" s="25"/>
      <c r="F28" s="20"/>
      <c r="G28" s="20"/>
      <c r="H28" s="8" t="str">
        <f t="shared" si="0"/>
        <v>€</v>
      </c>
      <c r="I28" s="38"/>
      <c r="J28" s="12"/>
    </row>
    <row r="29" spans="1:10" ht="20.100000000000001" customHeight="1" x14ac:dyDescent="0.25">
      <c r="B29" s="219" t="s">
        <v>51</v>
      </c>
      <c r="C29" s="249" t="str">
        <f>IF(J2="EUR (€)", "€", IF(J2="€", "€", IF(J2="DKK (kr)", "kr", IF(J2="SEK (kr)", "kr", IF(J2="CHF (Fr)", "Fr", "")))))</f>
        <v>€</v>
      </c>
      <c r="D29" s="251">
        <f>SUMIF(G8:G41, "Benzin", I8:I41)</f>
        <v>52</v>
      </c>
      <c r="F29" s="20"/>
      <c r="G29" s="20"/>
      <c r="H29" s="8" t="str">
        <f t="shared" si="0"/>
        <v>€</v>
      </c>
      <c r="I29" s="38"/>
      <c r="J29" s="12"/>
    </row>
    <row r="30" spans="1:10" ht="20.100000000000001" customHeight="1" x14ac:dyDescent="0.25">
      <c r="B30" s="220"/>
      <c r="C30" s="250"/>
      <c r="D30" s="252"/>
      <c r="F30" s="20"/>
      <c r="G30" s="20"/>
      <c r="H30" s="8" t="str">
        <f t="shared" si="0"/>
        <v>€</v>
      </c>
      <c r="I30" s="38"/>
      <c r="J30" s="12"/>
    </row>
    <row r="31" spans="1:10" ht="20.100000000000001" customHeight="1" x14ac:dyDescent="0.25">
      <c r="B31" s="26"/>
      <c r="C31" s="27"/>
      <c r="D31" s="28"/>
      <c r="F31" s="20"/>
      <c r="G31" s="20"/>
      <c r="H31" s="8" t="str">
        <f t="shared" si="0"/>
        <v>€</v>
      </c>
      <c r="I31" s="38"/>
      <c r="J31" s="12"/>
    </row>
    <row r="32" spans="1:10" ht="20.100000000000001" customHeight="1" x14ac:dyDescent="0.25">
      <c r="B32" s="221" t="s">
        <v>7</v>
      </c>
      <c r="C32" s="253" t="str">
        <f>IF(J2="EUR (€)", "€", IF(J2="€", "€", IF(J2="DKK (kr)", "kr", IF(J2="SEK (kr)", "kr", IF(J2="CHF (Fr)", "Fr", "")))))</f>
        <v>€</v>
      </c>
      <c r="D32" s="255">
        <f>SUMIF(G8:G41, "Bar / Restaurant", I8:I41)</f>
        <v>30</v>
      </c>
      <c r="F32" s="20"/>
      <c r="G32" s="20"/>
      <c r="H32" s="8" t="str">
        <f t="shared" si="0"/>
        <v>€</v>
      </c>
      <c r="I32" s="38"/>
      <c r="J32" s="12"/>
    </row>
    <row r="33" spans="2:10" ht="20.100000000000001" customHeight="1" x14ac:dyDescent="0.25">
      <c r="B33" s="222"/>
      <c r="C33" s="254"/>
      <c r="D33" s="256"/>
      <c r="F33" s="20"/>
      <c r="G33" s="20"/>
      <c r="H33" s="8" t="str">
        <f t="shared" si="0"/>
        <v>€</v>
      </c>
      <c r="I33" s="38"/>
      <c r="J33" s="12"/>
    </row>
    <row r="34" spans="2:10" ht="20.100000000000001" customHeight="1" x14ac:dyDescent="0.25">
      <c r="B34" s="29"/>
      <c r="C34" s="30"/>
      <c r="D34" s="31"/>
      <c r="F34" s="20"/>
      <c r="G34" s="20"/>
      <c r="H34" s="8" t="str">
        <f t="shared" si="0"/>
        <v>€</v>
      </c>
      <c r="I34" s="38"/>
      <c r="J34" s="12"/>
    </row>
    <row r="35" spans="2:10" ht="20.100000000000001" customHeight="1" x14ac:dyDescent="0.25">
      <c r="B35" s="215" t="s">
        <v>8</v>
      </c>
      <c r="C35" s="241" t="str">
        <f>IF(J2="EUR (€)", "€", IF(J2="€", "€", IF(J2="DKK (kr)", "kr", IF(J2="SEK (kr)", "kr", IF(J2="CHF (Fr)", "Fr", "")))))</f>
        <v>€</v>
      </c>
      <c r="D35" s="243">
        <f>SUMIF(G8:G41, "Shopping", I8:I41)</f>
        <v>20</v>
      </c>
      <c r="F35" s="20"/>
      <c r="G35" s="20"/>
      <c r="H35" s="8" t="str">
        <f t="shared" si="0"/>
        <v>€</v>
      </c>
      <c r="I35" s="38"/>
      <c r="J35" s="12"/>
    </row>
    <row r="36" spans="2:10" ht="20.100000000000001" customHeight="1" x14ac:dyDescent="0.25">
      <c r="B36" s="216"/>
      <c r="C36" s="242"/>
      <c r="D36" s="244"/>
      <c r="F36" s="20"/>
      <c r="G36" s="20"/>
      <c r="H36" s="8" t="str">
        <f t="shared" si="0"/>
        <v>€</v>
      </c>
      <c r="I36" s="38"/>
      <c r="J36" s="12"/>
    </row>
    <row r="37" spans="2:10" ht="20.100000000000001" customHeight="1" x14ac:dyDescent="0.25">
      <c r="B37" s="32"/>
      <c r="C37" s="33"/>
      <c r="D37" s="34"/>
      <c r="F37" s="20"/>
      <c r="G37" s="20"/>
      <c r="H37" s="8" t="str">
        <f t="shared" si="0"/>
        <v>€</v>
      </c>
      <c r="I37" s="38"/>
      <c r="J37" s="12"/>
    </row>
    <row r="38" spans="2:10" ht="20.100000000000001" customHeight="1" x14ac:dyDescent="0.25">
      <c r="B38" s="217" t="s">
        <v>52</v>
      </c>
      <c r="C38" s="245" t="str">
        <f>IF(J2="EUR (€)", "€", IF(J2="€", "€", IF(J2="DKK (kr)", "kr", IF(J2="SEK (kr)", "kr", IF(J2="CHF (Fr)", "Fr", "")))))</f>
        <v>€</v>
      </c>
      <c r="D38" s="247">
        <f>SUMIF(G8:G41, "Freizeit", I8:I41)</f>
        <v>15</v>
      </c>
      <c r="F38" s="20"/>
      <c r="G38" s="20"/>
      <c r="H38" s="8" t="str">
        <f t="shared" si="0"/>
        <v>€</v>
      </c>
      <c r="I38" s="38"/>
      <c r="J38" s="12"/>
    </row>
    <row r="39" spans="2:10" ht="20.100000000000001" customHeight="1" x14ac:dyDescent="0.25">
      <c r="B39" s="218"/>
      <c r="C39" s="246"/>
      <c r="D39" s="248"/>
      <c r="F39" s="20"/>
      <c r="G39" s="20"/>
      <c r="H39" s="8" t="str">
        <f t="shared" si="0"/>
        <v>€</v>
      </c>
      <c r="I39" s="38"/>
      <c r="J39" s="12"/>
    </row>
    <row r="40" spans="2:10" ht="20.100000000000001" customHeight="1" x14ac:dyDescent="0.25">
      <c r="B40" s="35"/>
      <c r="C40" s="36"/>
      <c r="D40" s="37"/>
      <c r="F40" s="20"/>
      <c r="G40" s="20"/>
      <c r="H40" s="8" t="str">
        <f t="shared" si="0"/>
        <v>€</v>
      </c>
      <c r="I40" s="38"/>
      <c r="J40" s="12"/>
    </row>
    <row r="41" spans="2:10" ht="20.100000000000001" customHeight="1" x14ac:dyDescent="0.25">
      <c r="B41" s="213" t="s">
        <v>60</v>
      </c>
      <c r="C41" s="237" t="str">
        <f>IF(J2="EUR (€)", "€", IF(J2="€", "€", IF(J2="DKK (kr)", "kr", IF(J2="SEK (kr)", "kr", IF(J2="CHF (Fr)", "Fr", "")))))</f>
        <v>€</v>
      </c>
      <c r="D41" s="239">
        <f>SUMIF(G8:G41, "Sonstiges", I8:I41)</f>
        <v>130</v>
      </c>
      <c r="F41" s="20"/>
      <c r="G41" s="20"/>
      <c r="H41" s="8" t="str">
        <f t="shared" si="0"/>
        <v>€</v>
      </c>
      <c r="I41" s="38"/>
      <c r="J41" s="12"/>
    </row>
    <row r="42" spans="2:10" ht="20.100000000000001" customHeight="1" x14ac:dyDescent="0.25">
      <c r="B42" s="214"/>
      <c r="C42" s="238"/>
      <c r="D42" s="240"/>
      <c r="F42" s="11" t="s">
        <v>57</v>
      </c>
      <c r="G42" s="5"/>
      <c r="H42" s="8" t="str">
        <f t="shared" si="0"/>
        <v>€</v>
      </c>
      <c r="I42" s="41">
        <f>SUM(I8:I26)</f>
        <v>287</v>
      </c>
      <c r="J42" s="6"/>
    </row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mergeCells count="28">
    <mergeCell ref="L8:L10"/>
    <mergeCell ref="M8:O10"/>
    <mergeCell ref="B1:B4"/>
    <mergeCell ref="B6:D6"/>
    <mergeCell ref="F6:J6"/>
    <mergeCell ref="L6:O7"/>
    <mergeCell ref="L11:O12"/>
    <mergeCell ref="B12:D12"/>
    <mergeCell ref="L14:O14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D32:D33"/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</mergeCells>
  <conditionalFormatting sqref="B8:B9">
    <cfRule type="cellIs" dxfId="4" priority="3" operator="lessThan">
      <formula>0</formula>
    </cfRule>
  </conditionalFormatting>
  <conditionalFormatting sqref="C14:C21">
    <cfRule type="cellIs" dxfId="3" priority="5" operator="equal">
      <formula>"+"</formula>
    </cfRule>
    <cfRule type="cellIs" dxfId="2" priority="6" operator="equal">
      <formula>"-"</formula>
    </cfRule>
  </conditionalFormatting>
  <conditionalFormatting sqref="I2:J2">
    <cfRule type="cellIs" dxfId="1" priority="1" operator="lessThan">
      <formula>0</formula>
    </cfRule>
  </conditionalFormatting>
  <conditionalFormatting sqref="L11:O12">
    <cfRule type="cellIs" dxfId="0" priority="2" operator="lessThan">
      <formula>0</formula>
    </cfRule>
  </conditionalFormatting>
  <dataValidations count="10">
    <dataValidation type="list" allowBlank="1" showInputMessage="1" showErrorMessage="1" sqref="C14:C21" xr:uid="{F42898EC-2CE8-4EE8-B08B-E7A7E74795CD}">
      <formula1>GainLoss</formula1>
    </dataValidation>
    <dataValidation type="list" allowBlank="1" showInputMessage="1" showErrorMessage="1" sqref="G8:G26" xr:uid="{7D07ABB8-E533-466C-8B22-9F8F819FA00B}">
      <formula1>Categories</formula1>
    </dataValidation>
    <dataValidation allowBlank="1" showInputMessage="1" showErrorMessage="1" promptTitle="Ihr Budget für diesen Monat" prompt="Originales monatl. Budget: Ihr festes monatl. Budget, basierend auf Einkommen, Schuldenzahlungen und fixen Kosten._x000a__x000a_Saldo vorh. Monat: Verbleibendes Budget vom letzten Monat, das automatisch inzugefügt oder abgezogen wird._x000a__x000a_Gesamtbudget: Ihr Gesamtbudget" sqref="E6" xr:uid="{8B680A8C-8394-40E7-B685-D0386DF4C665}"/>
    <dataValidation allowBlank="1" showInputMessage="1" showErrorMessage="1" promptTitle="Abweichungen vom fixen Budget" prompt="falls zutreffend._x000a__x000a_Falls sich Ihr Einkommen/Ihre festen Kosten in diesem Monat ändern, aktualisieren Sie diese hier._x000a__x000a_Wählen Sie im Dropdown Menü, ob die Änderung ihr Budget verringert (-), z.b. Mieterhöhung, oder erhöht (+), z.B. zusätzliches Einkommen. " sqref="E12" xr:uid="{6DBF5801-0F41-4AC9-B040-8C0FC30A6D1D}"/>
    <dataValidation allowBlank="1" showInputMessage="1" showErrorMessage="1" promptTitle="Ihre Ausgabenübersicht" prompt="Keine Eingabe erforderlich – automatische Berechnungen._x000a__x000a_Eine Aufschlüsselung der Beträge, die Sie für die verschiedenen Kategorien ausgegeben haben, wird automatisch aktualisiert." sqref="E24" xr:uid="{3F48CA9D-FADC-4207-95AD-E0B18DFC6630}"/>
    <dataValidation allowBlank="1" showInputMessage="1" showErrorMessage="1" promptTitle="Ausgaben" prompt="Eingabe erforderlich._x000a__x000a_Tragen Sie ALLE Ausgaben ein, die nicht bereits in Ihrem festen Budget oder in den Abweichungen enthalten sind._x000a_Wählen Sie eine Kategorie aus dem Dropdown-Menü, geben Sie Betrag, Datum und optional einen Kommentar ein." sqref="K6" xr:uid="{EA0ABF7B-3D33-4B56-87B3-1E79ED05CF2F}"/>
    <dataValidation allowBlank="1" showInputMessage="1" showErrorMessage="1" promptTitle="Verbleibendes Budget" prompt="Keine Eingabe erforderlich._x000a__x000a_Automatisch aktualisierendes Feld, das Ihr verbleibendes Budget für den Rest des Monats anzeigt." sqref="P6" xr:uid="{377D581B-485B-4989-A8F5-47DE72919BF9}"/>
    <dataValidation allowBlank="1" showInputMessage="1" showErrorMessage="1" promptTitle="Überblick Ausgabengewohnheiten" prompt="_x000a_Keine Eingabe erforderlich._x000a__x000a_Automatisch aktualisierendes Tortendiagramm, das die prozentuale Verteilung Ihrer Ausgaben auf die verschiedenen Kategorien in diesem Monat anzeigt._x000a_" sqref="P14" xr:uid="{AC84B7F8-9058-4E81-9F12-988C63E4F586}"/>
    <dataValidation type="list" allowBlank="1" showInputMessage="1" showErrorMessage="1" sqref="J2" xr:uid="{536E5976-697D-4A2E-B659-7FB5EABE3F61}">
      <formula1>Currencies</formula1>
    </dataValidation>
    <dataValidation allowBlank="1" showInputMessage="1" showErrorMessage="1" promptTitle="Währung" prompt="Wählen Sie Ihre bevorzugte Währung aus dem Dropdown-Menü aus. Bitte beachten Sie: Es erfolgt keine automatische Umrechnung von Beträgen – die Auswahl dient lediglich dazu, das entsprechende Währungssymbol anzuzeigen._x000a_" sqref="K2" xr:uid="{B93FCED0-D84A-4CD4-8611-06ABC2C78E29}"/>
  </dataValidations>
  <hyperlinks>
    <hyperlink ref="L11:O12" r:id="rId1" display="Brauchen Sie mehr? Sichere und unkomplizierte Online-Kredite hier!" xr:uid="{00077F13-B178-4EF1-8E25-6E3D1F4E03F3}"/>
  </hyperlinks>
  <pageMargins left="0.7" right="0.7" top="0.78740157499999996" bottom="0.78740157499999996" header="0.3" footer="0.3"/>
  <pageSetup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B873-7FD8-4594-AB3E-6256D1C4D51D}">
  <dimension ref="A1:H8"/>
  <sheetViews>
    <sheetView workbookViewId="0">
      <selection activeCell="J8" sqref="J8"/>
    </sheetView>
  </sheetViews>
  <sheetFormatPr defaultRowHeight="15" x14ac:dyDescent="0.25"/>
  <sheetData>
    <row r="1" spans="1:8" x14ac:dyDescent="0.25">
      <c r="A1" t="s">
        <v>50</v>
      </c>
      <c r="C1" s="46" t="s">
        <v>20</v>
      </c>
      <c r="E1" t="s">
        <v>73</v>
      </c>
      <c r="H1" t="s">
        <v>25</v>
      </c>
    </row>
    <row r="2" spans="1:8" x14ac:dyDescent="0.25">
      <c r="A2" t="s">
        <v>51</v>
      </c>
      <c r="C2" s="46" t="s">
        <v>19</v>
      </c>
      <c r="E2" t="s">
        <v>5</v>
      </c>
      <c r="H2" t="s">
        <v>26</v>
      </c>
    </row>
    <row r="3" spans="1:8" x14ac:dyDescent="0.25">
      <c r="A3" t="s">
        <v>7</v>
      </c>
      <c r="E3" t="s">
        <v>6</v>
      </c>
      <c r="H3" t="s">
        <v>28</v>
      </c>
    </row>
    <row r="4" spans="1:8" x14ac:dyDescent="0.25">
      <c r="A4" t="s">
        <v>8</v>
      </c>
      <c r="E4" t="s">
        <v>74</v>
      </c>
      <c r="H4" t="s">
        <v>27</v>
      </c>
    </row>
    <row r="5" spans="1:8" x14ac:dyDescent="0.25">
      <c r="A5" t="s">
        <v>52</v>
      </c>
      <c r="E5" t="s">
        <v>75</v>
      </c>
    </row>
    <row r="6" spans="1:8" x14ac:dyDescent="0.25">
      <c r="A6" t="s">
        <v>60</v>
      </c>
      <c r="E6" t="s">
        <v>76</v>
      </c>
    </row>
    <row r="7" spans="1:8" x14ac:dyDescent="0.25">
      <c r="E7" t="s">
        <v>92</v>
      </c>
    </row>
    <row r="8" spans="1:8" x14ac:dyDescent="0.25">
      <c r="E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Fixes Budget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BEISPIEL FIXES BUDGET</vt:lpstr>
      <vt:lpstr>BEISPIEL MONAT - ANLEITUNG</vt:lpstr>
      <vt:lpstr>Categories</vt:lpstr>
      <vt:lpstr>BudgetCategories</vt:lpstr>
      <vt:lpstr>Categories</vt:lpstr>
      <vt:lpstr>Currencies</vt:lpstr>
      <vt:lpstr>GainLoss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Kristiansen</dc:creator>
  <cp:lastModifiedBy>Ghita Kristiansen</cp:lastModifiedBy>
  <dcterms:created xsi:type="dcterms:W3CDTF">2024-11-26T12:20:52Z</dcterms:created>
  <dcterms:modified xsi:type="dcterms:W3CDTF">2024-12-09T13:58:31Z</dcterms:modified>
</cp:coreProperties>
</file>